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/>
  </bookViews>
  <sheets>
    <sheet name="Triennal Budget" sheetId="2" r:id="rId1"/>
    <sheet name="Feuil4" sheetId="4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2" l="1"/>
  <c r="F14" i="2"/>
  <c r="E14" i="2"/>
  <c r="D14" i="2"/>
  <c r="C14" i="2"/>
  <c r="C18" i="2"/>
  <c r="D18" i="2"/>
  <c r="E18" i="2"/>
  <c r="F18" i="2"/>
  <c r="G18" i="2"/>
  <c r="G123" i="2"/>
  <c r="G129" i="2"/>
  <c r="G136" i="2"/>
  <c r="G119" i="2"/>
  <c r="G142" i="2"/>
  <c r="G140" i="2"/>
  <c r="G148" i="2"/>
  <c r="G155" i="2"/>
  <c r="G33" i="2"/>
  <c r="G37" i="2"/>
  <c r="G47" i="2"/>
  <c r="G11" i="2"/>
  <c r="G66" i="2"/>
  <c r="G70" i="2"/>
  <c r="G49" i="2"/>
  <c r="G80" i="2"/>
  <c r="G88" i="2"/>
  <c r="G72" i="2"/>
  <c r="G93" i="2"/>
  <c r="G100" i="2"/>
  <c r="G158" i="2"/>
  <c r="F123" i="2"/>
  <c r="F129" i="2"/>
  <c r="F136" i="2"/>
  <c r="F119" i="2"/>
  <c r="F142" i="2"/>
  <c r="F140" i="2"/>
  <c r="F148" i="2"/>
  <c r="F155" i="2"/>
  <c r="F33" i="2"/>
  <c r="F37" i="2"/>
  <c r="F47" i="2"/>
  <c r="F11" i="2"/>
  <c r="F66" i="2"/>
  <c r="F70" i="2"/>
  <c r="F49" i="2"/>
  <c r="F80" i="2"/>
  <c r="F88" i="2"/>
  <c r="F72" i="2"/>
  <c r="F93" i="2"/>
  <c r="F100" i="2"/>
  <c r="F158" i="2"/>
  <c r="E123" i="2"/>
  <c r="E129" i="2"/>
  <c r="E136" i="2"/>
  <c r="E119" i="2"/>
  <c r="E142" i="2"/>
  <c r="E140" i="2"/>
  <c r="E148" i="2"/>
  <c r="E155" i="2"/>
  <c r="E33" i="2"/>
  <c r="E37" i="2"/>
  <c r="E47" i="2"/>
  <c r="E11" i="2"/>
  <c r="E66" i="2"/>
  <c r="E70" i="2"/>
  <c r="E49" i="2"/>
  <c r="E80" i="2"/>
  <c r="E88" i="2"/>
  <c r="E72" i="2"/>
  <c r="E93" i="2"/>
  <c r="E100" i="2"/>
  <c r="E158" i="2"/>
  <c r="D123" i="2"/>
  <c r="D129" i="2"/>
  <c r="D136" i="2"/>
  <c r="D119" i="2"/>
  <c r="D140" i="2"/>
  <c r="D148" i="2"/>
  <c r="D155" i="2"/>
  <c r="D33" i="2"/>
  <c r="D37" i="2"/>
  <c r="D47" i="2"/>
  <c r="D11" i="2"/>
  <c r="D66" i="2"/>
  <c r="D70" i="2"/>
  <c r="D49" i="2"/>
  <c r="D80" i="2"/>
  <c r="D88" i="2"/>
  <c r="D72" i="2"/>
  <c r="D93" i="2"/>
  <c r="D100" i="2"/>
  <c r="D158" i="2"/>
  <c r="C123" i="2"/>
  <c r="C129" i="2"/>
  <c r="C136" i="2"/>
  <c r="C119" i="2"/>
  <c r="C142" i="2"/>
  <c r="C140" i="2"/>
  <c r="C148" i="2"/>
  <c r="C155" i="2"/>
  <c r="C33" i="2"/>
  <c r="C37" i="2"/>
  <c r="C47" i="2"/>
  <c r="C11" i="2"/>
  <c r="C66" i="2"/>
  <c r="C70" i="2"/>
  <c r="C49" i="2"/>
  <c r="C80" i="2"/>
  <c r="C88" i="2"/>
  <c r="C72" i="2"/>
  <c r="C93" i="2"/>
  <c r="C100" i="2"/>
  <c r="C158" i="2"/>
</calcChain>
</file>

<file path=xl/sharedStrings.xml><?xml version="1.0" encoding="utf-8"?>
<sst xmlns="http://schemas.openxmlformats.org/spreadsheetml/2006/main" count="141" uniqueCount="99">
  <si>
    <t>Gen. Adm. &amp; Establishmt. Services</t>
  </si>
  <si>
    <t>A</t>
  </si>
  <si>
    <t>Personnel costs</t>
  </si>
  <si>
    <t>Administrative staff, net &amp; welfare costs: (12 months)</t>
  </si>
  <si>
    <t>Interns</t>
  </si>
  <si>
    <t xml:space="preserve">sub total A  </t>
  </si>
  <si>
    <t>B</t>
  </si>
  <si>
    <t>Accounting</t>
  </si>
  <si>
    <t>Photocopies</t>
  </si>
  <si>
    <t>Office supplies</t>
  </si>
  <si>
    <t>Printing</t>
  </si>
  <si>
    <t>Various</t>
  </si>
  <si>
    <t xml:space="preserve">sub total B  </t>
  </si>
  <si>
    <t>C</t>
  </si>
  <si>
    <t xml:space="preserve">sub total C  </t>
  </si>
  <si>
    <t>D</t>
  </si>
  <si>
    <t>Services &amp; Taxes</t>
  </si>
  <si>
    <t>Repairs &amp; maintenance</t>
  </si>
  <si>
    <t>Office rental</t>
  </si>
  <si>
    <t>Postage</t>
  </si>
  <si>
    <t>Utilities (Electricity/Water…)</t>
  </si>
  <si>
    <t>Bank charges</t>
  </si>
  <si>
    <t>Loss on foreign exchange</t>
  </si>
  <si>
    <t>Miscellaneous purchase (machines, others…)</t>
  </si>
  <si>
    <t xml:space="preserve">sub total D  </t>
  </si>
  <si>
    <t>Meetings</t>
  </si>
  <si>
    <t>Trips staff</t>
  </si>
  <si>
    <t>Per diem staff</t>
  </si>
  <si>
    <t>Miscellaneous (travel &amp; various)</t>
  </si>
  <si>
    <t>Membership &amp; Gilles Nourrissier Dbase</t>
  </si>
  <si>
    <t>Miscellaneous</t>
  </si>
  <si>
    <t>Involvement in the World Heritage Convention</t>
  </si>
  <si>
    <t>Professional support (Point 1 A)</t>
  </si>
  <si>
    <t>-</t>
  </si>
  <si>
    <t>Network involvement</t>
  </si>
  <si>
    <t>Evaluation Reports</t>
  </si>
  <si>
    <t>Statements of OUV</t>
  </si>
  <si>
    <t xml:space="preserve">sub-total </t>
  </si>
  <si>
    <t>Desk Reviews</t>
  </si>
  <si>
    <t>Periodic Reporting</t>
  </si>
  <si>
    <t>Membership fees</t>
  </si>
  <si>
    <t>Subventions</t>
  </si>
  <si>
    <t>France - Ministry of Culture</t>
  </si>
  <si>
    <t>Other revenue</t>
  </si>
  <si>
    <t>Gains on exchange rate</t>
  </si>
  <si>
    <t>Financial gains</t>
  </si>
  <si>
    <t>Annual subvention from Austria</t>
  </si>
  <si>
    <t>Sale of publications &amp; photocopies</t>
  </si>
  <si>
    <t>Expenditures</t>
  </si>
  <si>
    <t>Approved Budget</t>
  </si>
  <si>
    <t>Special Projects</t>
  </si>
  <si>
    <t>Total expenditures</t>
  </si>
  <si>
    <t>Translations</t>
  </si>
  <si>
    <t>Insurance Executive Committee</t>
  </si>
  <si>
    <t>Income</t>
  </si>
  <si>
    <t>Total Income</t>
  </si>
  <si>
    <t>Subvention to National Committees (France, organisation GA 2011)</t>
  </si>
  <si>
    <t xml:space="preserve">Insurance Building </t>
  </si>
  <si>
    <t xml:space="preserve">Representation of ICOMOS by Officers </t>
  </si>
  <si>
    <t>Thematic studies:</t>
  </si>
  <si>
    <t>Net gain or loss for the period (Difference: Total income - Total expenditures)</t>
  </si>
  <si>
    <t>Subv. Walloon Region (Belgium) 2015</t>
  </si>
  <si>
    <t>Actual Budget</t>
  </si>
  <si>
    <t>Unfunded activities</t>
  </si>
  <si>
    <t>Special items</t>
  </si>
  <si>
    <t>Supplies, Printing, Operating Costs and Publications</t>
  </si>
  <si>
    <t>Receptions (Committees and Oficials)</t>
  </si>
  <si>
    <t>Sound system hire (use of auditorium)</t>
  </si>
  <si>
    <t xml:space="preserve">Contingency </t>
  </si>
  <si>
    <t>Release of provisions made ​​in 2014 in the Balance Sheet</t>
  </si>
  <si>
    <t>Departure of Antonio Medina, Release of provisions made in 2014</t>
  </si>
  <si>
    <t>Exceptional taxe reassessment</t>
  </si>
  <si>
    <t>Migration de la base  ou autre projet informatique</t>
  </si>
  <si>
    <t>Doc. Purchase (included for Doc. Centre)</t>
  </si>
  <si>
    <t>Adisory missions by State Parties (World Heritage Convention)</t>
  </si>
  <si>
    <t>Internet &amp; Informatique</t>
  </si>
  <si>
    <t>Téléphonie</t>
  </si>
  <si>
    <t>Courrier</t>
  </si>
  <si>
    <t>UNESCO Contract - World Heritage activities</t>
  </si>
  <si>
    <t xml:space="preserve"> - Staff</t>
  </si>
  <si>
    <t xml:space="preserve"> - Missions and other assignements</t>
  </si>
  <si>
    <t xml:space="preserve"> - Overhead</t>
  </si>
  <si>
    <t>Board</t>
  </si>
  <si>
    <t>World Monuments Fund (Watch List 2016) (12000$US)</t>
  </si>
  <si>
    <t>World Monuments Fund (Watch List 2016) (15500$US)</t>
  </si>
  <si>
    <t>Events (50ème Anniversaire ICOMOS for 2015)</t>
  </si>
  <si>
    <t>Newsletter (in 2015 only the Layout) &amp; annual report</t>
  </si>
  <si>
    <t>Site Web &amp; Database of Members</t>
  </si>
  <si>
    <t>at 30 June</t>
  </si>
  <si>
    <t>Other projects</t>
  </si>
  <si>
    <t>Other donations</t>
  </si>
  <si>
    <t>ICOMOS - Actual Budget 2015 and Draft Budgets 2016-2017-2018</t>
  </si>
  <si>
    <t>Draft budget</t>
  </si>
  <si>
    <t>Ver. 2015/09/14</t>
  </si>
  <si>
    <t>Network</t>
  </si>
  <si>
    <t>IT Projects</t>
  </si>
  <si>
    <t xml:space="preserve">Main Contract: Advisory services </t>
  </si>
  <si>
    <t>Main Contract: Monitoring services</t>
  </si>
  <si>
    <t xml:space="preserve">AGA 2015/10 4-2 Triennal Budget 2016-2018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</si>
</sst>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u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theme="1"/>
      <name val="Helvetica"/>
      <family val="2"/>
    </font>
    <font>
      <b/>
      <sz val="9"/>
      <color theme="6" tint="-0.499984740745262"/>
      <name val="Helvetica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E59BB"/>
        <bgColor indexed="64"/>
      </patternFill>
    </fill>
    <fill>
      <patternFill patternType="solid">
        <fgColor rgb="FF854BB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CBC5C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dotted">
        <color auto="1"/>
      </right>
      <top style="hair">
        <color auto="1"/>
      </top>
      <bottom/>
      <diagonal/>
    </border>
    <border>
      <left style="dotted">
        <color auto="1"/>
      </left>
      <right/>
      <top/>
      <bottom style="hair">
        <color auto="1"/>
      </bottom>
      <diagonal/>
    </border>
  </borders>
  <cellStyleXfs count="75">
    <xf numFmtId="0" fontId="0" fillId="0" borderId="0"/>
    <xf numFmtId="0" fontId="1" fillId="0" borderId="0"/>
    <xf numFmtId="0" fontId="2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Font="1"/>
    <xf numFmtId="49" fontId="3" fillId="0" borderId="0" xfId="1" applyNumberFormat="1" applyFont="1" applyAlignment="1">
      <alignment horizontal="left"/>
    </xf>
    <xf numFmtId="15" fontId="4" fillId="0" borderId="0" xfId="1" applyNumberFormat="1" applyFont="1" applyAlignment="1">
      <alignment horizontal="left"/>
    </xf>
    <xf numFmtId="0" fontId="5" fillId="0" borderId="0" xfId="1" applyFont="1"/>
    <xf numFmtId="0" fontId="6" fillId="0" borderId="0" xfId="1" applyFont="1" applyBorder="1"/>
    <xf numFmtId="0" fontId="3" fillId="0" borderId="0" xfId="1" applyFont="1" applyBorder="1"/>
    <xf numFmtId="0" fontId="4" fillId="0" borderId="0" xfId="1" applyFont="1" applyBorder="1"/>
    <xf numFmtId="0" fontId="3" fillId="0" borderId="0" xfId="1" applyFont="1" applyBorder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0" fillId="0" borderId="0" xfId="0" applyFont="1" applyBorder="1"/>
    <xf numFmtId="0" fontId="3" fillId="0" borderId="0" xfId="1" applyFont="1" applyBorder="1" applyAlignment="1">
      <alignment horizontal="center"/>
    </xf>
    <xf numFmtId="3" fontId="3" fillId="0" borderId="0" xfId="1" applyNumberFormat="1" applyFont="1" applyBorder="1"/>
    <xf numFmtId="3" fontId="4" fillId="0" borderId="0" xfId="1" applyNumberFormat="1" applyFont="1" applyBorder="1"/>
    <xf numFmtId="0" fontId="4" fillId="0" borderId="0" xfId="1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4" fontId="10" fillId="0" borderId="0" xfId="0" applyNumberFormat="1" applyFont="1" applyBorder="1"/>
    <xf numFmtId="4" fontId="10" fillId="0" borderId="0" xfId="0" applyNumberFormat="1" applyFont="1"/>
    <xf numFmtId="0" fontId="5" fillId="0" borderId="0" xfId="1" applyFont="1" applyAlignment="1">
      <alignment horizontal="left"/>
    </xf>
    <xf numFmtId="3" fontId="10" fillId="0" borderId="0" xfId="0" applyNumberFormat="1" applyFont="1"/>
    <xf numFmtId="0" fontId="5" fillId="0" borderId="0" xfId="1" applyFont="1" applyBorder="1"/>
    <xf numFmtId="0" fontId="11" fillId="0" borderId="0" xfId="1" applyFont="1" applyBorder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3" fontId="10" fillId="0" borderId="0" xfId="0" applyNumberFormat="1" applyFont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/>
    <xf numFmtId="3" fontId="3" fillId="2" borderId="0" xfId="1" applyNumberFormat="1" applyFont="1" applyFill="1" applyBorder="1"/>
    <xf numFmtId="0" fontId="4" fillId="3" borderId="0" xfId="1" applyFont="1" applyFill="1" applyBorder="1"/>
    <xf numFmtId="0" fontId="3" fillId="3" borderId="0" xfId="1" applyFont="1" applyFill="1" applyBorder="1" applyAlignment="1">
      <alignment horizontal="left"/>
    </xf>
    <xf numFmtId="3" fontId="3" fillId="3" borderId="0" xfId="1" applyNumberFormat="1" applyFont="1" applyFill="1" applyBorder="1"/>
    <xf numFmtId="3" fontId="3" fillId="3" borderId="0" xfId="1" applyNumberFormat="1" applyFont="1" applyFill="1" applyBorder="1" applyAlignment="1">
      <alignment horizontal="right"/>
    </xf>
    <xf numFmtId="0" fontId="0" fillId="0" borderId="0" xfId="0" applyFont="1" applyFill="1" applyBorder="1"/>
    <xf numFmtId="3" fontId="8" fillId="0" borderId="0" xfId="0" applyNumberFormat="1" applyFont="1"/>
    <xf numFmtId="3" fontId="8" fillId="0" borderId="0" xfId="0" applyNumberFormat="1" applyFont="1" applyBorder="1"/>
    <xf numFmtId="0" fontId="5" fillId="4" borderId="0" xfId="0" applyFont="1" applyFill="1"/>
    <xf numFmtId="0" fontId="16" fillId="5" borderId="0" xfId="0" applyFont="1" applyFill="1"/>
    <xf numFmtId="0" fontId="15" fillId="5" borderId="0" xfId="0" applyFont="1" applyFill="1" applyAlignment="1">
      <alignment horizontal="right"/>
    </xf>
    <xf numFmtId="0" fontId="15" fillId="5" borderId="0" xfId="0" applyFont="1" applyFill="1" applyBorder="1" applyAlignment="1">
      <alignment horizontal="right"/>
    </xf>
    <xf numFmtId="0" fontId="15" fillId="6" borderId="0" xfId="0" applyFont="1" applyFill="1" applyAlignment="1">
      <alignment horizontal="right"/>
    </xf>
    <xf numFmtId="0" fontId="15" fillId="6" borderId="0" xfId="0" applyFont="1" applyFill="1" applyBorder="1" applyAlignment="1">
      <alignment horizontal="right"/>
    </xf>
    <xf numFmtId="0" fontId="5" fillId="5" borderId="0" xfId="0" applyFont="1" applyFill="1"/>
    <xf numFmtId="3" fontId="15" fillId="6" borderId="0" xfId="0" applyNumberFormat="1" applyFont="1" applyFill="1" applyBorder="1" applyAlignment="1">
      <alignment horizontal="right"/>
    </xf>
    <xf numFmtId="0" fontId="5" fillId="5" borderId="0" xfId="0" applyFont="1" applyFill="1" applyBorder="1"/>
    <xf numFmtId="3" fontId="15" fillId="6" borderId="0" xfId="0" applyNumberFormat="1" applyFont="1" applyFill="1" applyAlignment="1">
      <alignment horizontal="right"/>
    </xf>
    <xf numFmtId="0" fontId="4" fillId="7" borderId="0" xfId="1" applyFont="1" applyFill="1" applyBorder="1"/>
    <xf numFmtId="0" fontId="3" fillId="7" borderId="0" xfId="1" applyFont="1" applyFill="1" applyBorder="1" applyAlignment="1">
      <alignment horizontal="left" vertical="center"/>
    </xf>
    <xf numFmtId="3" fontId="3" fillId="7" borderId="0" xfId="1" applyNumberFormat="1" applyFont="1" applyFill="1" applyBorder="1" applyAlignment="1">
      <alignment horizontal="right" vertical="center"/>
    </xf>
    <xf numFmtId="0" fontId="4" fillId="0" borderId="1" xfId="1" applyFont="1" applyBorder="1"/>
    <xf numFmtId="3" fontId="4" fillId="0" borderId="1" xfId="0" applyNumberFormat="1" applyFont="1" applyBorder="1"/>
    <xf numFmtId="3" fontId="10" fillId="0" borderId="1" xfId="0" applyNumberFormat="1" applyFont="1" applyBorder="1"/>
    <xf numFmtId="0" fontId="10" fillId="0" borderId="0" xfId="0" applyFont="1" applyBorder="1"/>
    <xf numFmtId="3" fontId="10" fillId="0" borderId="1" xfId="0" applyNumberFormat="1" applyFont="1" applyBorder="1" applyAlignment="1">
      <alignment horizontal="right"/>
    </xf>
    <xf numFmtId="3" fontId="8" fillId="0" borderId="1" xfId="0" applyNumberFormat="1" applyFont="1" applyBorder="1"/>
    <xf numFmtId="0" fontId="3" fillId="0" borderId="2" xfId="1" applyFont="1" applyBorder="1"/>
    <xf numFmtId="4" fontId="10" fillId="0" borderId="2" xfId="0" applyNumberFormat="1" applyFont="1" applyBorder="1" applyAlignment="1">
      <alignment horizontal="right"/>
    </xf>
    <xf numFmtId="3" fontId="8" fillId="0" borderId="2" xfId="0" applyNumberFormat="1" applyFont="1" applyBorder="1"/>
    <xf numFmtId="3" fontId="10" fillId="0" borderId="2" xfId="0" applyNumberFormat="1" applyFont="1" applyBorder="1"/>
    <xf numFmtId="0" fontId="10" fillId="0" borderId="1" xfId="0" applyFont="1" applyBorder="1"/>
    <xf numFmtId="3" fontId="4" fillId="0" borderId="1" xfId="1" applyNumberFormat="1" applyFont="1" applyBorder="1"/>
    <xf numFmtId="20" fontId="4" fillId="0" borderId="1" xfId="1" applyNumberFormat="1" applyFont="1" applyBorder="1"/>
    <xf numFmtId="3" fontId="3" fillId="2" borderId="4" xfId="1" applyNumberFormat="1" applyFont="1" applyFill="1" applyBorder="1"/>
    <xf numFmtId="0" fontId="0" fillId="0" borderId="4" xfId="0" applyFont="1" applyBorder="1"/>
    <xf numFmtId="3" fontId="4" fillId="0" borderId="5" xfId="0" applyNumberFormat="1" applyFont="1" applyFill="1" applyBorder="1"/>
    <xf numFmtId="3" fontId="10" fillId="0" borderId="5" xfId="0" applyNumberFormat="1" applyFont="1" applyFill="1" applyBorder="1"/>
    <xf numFmtId="3" fontId="10" fillId="0" borderId="5" xfId="0" applyNumberFormat="1" applyFont="1" applyBorder="1"/>
    <xf numFmtId="3" fontId="3" fillId="0" borderId="4" xfId="1" applyNumberFormat="1" applyFont="1" applyBorder="1"/>
    <xf numFmtId="3" fontId="0" fillId="0" borderId="4" xfId="0" applyNumberFormat="1" applyFont="1" applyBorder="1"/>
    <xf numFmtId="3" fontId="10" fillId="0" borderId="4" xfId="0" applyNumberFormat="1" applyFont="1" applyBorder="1"/>
    <xf numFmtId="3" fontId="10" fillId="0" borderId="1" xfId="0" applyNumberFormat="1" applyFont="1" applyFill="1" applyBorder="1"/>
    <xf numFmtId="0" fontId="8" fillId="0" borderId="2" xfId="0" applyFont="1" applyBorder="1"/>
    <xf numFmtId="3" fontId="3" fillId="0" borderId="0" xfId="1" applyNumberFormat="1" applyFont="1" applyBorder="1" applyAlignment="1">
      <alignment horizontal="right" vertical="center" wrapText="1"/>
    </xf>
    <xf numFmtId="0" fontId="7" fillId="0" borderId="1" xfId="1" applyFont="1" applyBorder="1"/>
    <xf numFmtId="3" fontId="7" fillId="0" borderId="1" xfId="1" applyNumberFormat="1" applyFont="1" applyBorder="1" applyAlignment="1">
      <alignment horizontal="right" vertical="center" wrapText="1"/>
    </xf>
    <xf numFmtId="3" fontId="14" fillId="0" borderId="1" xfId="0" applyNumberFormat="1" applyFont="1" applyBorder="1"/>
    <xf numFmtId="3" fontId="3" fillId="0" borderId="1" xfId="1" applyNumberFormat="1" applyFont="1" applyBorder="1" applyAlignment="1">
      <alignment horizontal="right" vertical="center" wrapText="1"/>
    </xf>
    <xf numFmtId="0" fontId="4" fillId="0" borderId="1" xfId="0" applyFont="1" applyBorder="1"/>
    <xf numFmtId="0" fontId="0" fillId="0" borderId="3" xfId="0" applyFont="1" applyBorder="1"/>
    <xf numFmtId="3" fontId="8" fillId="0" borderId="4" xfId="0" applyNumberFormat="1" applyFont="1" applyBorder="1"/>
    <xf numFmtId="3" fontId="4" fillId="0" borderId="5" xfId="1" applyNumberFormat="1" applyFont="1" applyBorder="1"/>
    <xf numFmtId="3" fontId="10" fillId="0" borderId="5" xfId="0" applyNumberFormat="1" applyFont="1" applyBorder="1" applyAlignment="1">
      <alignment horizontal="right"/>
    </xf>
    <xf numFmtId="3" fontId="10" fillId="0" borderId="3" xfId="0" applyNumberFormat="1" applyFont="1" applyBorder="1"/>
    <xf numFmtId="3" fontId="8" fillId="0" borderId="3" xfId="0" applyNumberFormat="1" applyFont="1" applyFill="1" applyBorder="1"/>
    <xf numFmtId="3" fontId="8" fillId="0" borderId="3" xfId="0" applyNumberFormat="1" applyFont="1" applyBorder="1"/>
    <xf numFmtId="3" fontId="3" fillId="0" borderId="4" xfId="1" applyNumberFormat="1" applyFont="1" applyFill="1" applyBorder="1" applyAlignment="1">
      <alignment horizontal="right" vertical="center" wrapText="1"/>
    </xf>
    <xf numFmtId="0" fontId="0" fillId="0" borderId="5" xfId="0" applyFont="1" applyBorder="1"/>
    <xf numFmtId="0" fontId="8" fillId="0" borderId="5" xfId="0" applyFont="1" applyBorder="1"/>
    <xf numFmtId="3" fontId="3" fillId="0" borderId="4" xfId="1" applyNumberFormat="1" applyFont="1" applyBorder="1" applyAlignment="1">
      <alignment horizontal="right" vertical="center" wrapText="1"/>
    </xf>
    <xf numFmtId="3" fontId="14" fillId="0" borderId="5" xfId="0" applyNumberFormat="1" applyFont="1" applyBorder="1"/>
    <xf numFmtId="3" fontId="8" fillId="0" borderId="5" xfId="0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10" fillId="0" borderId="9" xfId="0" applyNumberFormat="1" applyFont="1" applyBorder="1"/>
  </cellXfs>
  <cellStyles count="75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9CBC5C"/>
      <color rgb="FF854BB5"/>
      <color rgb="FF8E59BB"/>
      <color rgb="FF000000"/>
      <color rgb="FF9962BE"/>
      <color rgb="FFB892D2"/>
      <color rgb="FFA87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586740</xdr:colOff>
      <xdr:row>1</xdr:row>
      <xdr:rowOff>83820</xdr:rowOff>
    </xdr:to>
    <xdr:pic>
      <xdr:nvPicPr>
        <xdr:cNvPr id="2" name="Picture 1" descr="LOGO-PMS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854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abSelected="1" workbookViewId="0">
      <selection activeCell="E5" sqref="E5"/>
    </sheetView>
  </sheetViews>
  <sheetFormatPr baseColWidth="10" defaultColWidth="10.85546875" defaultRowHeight="15"/>
  <cols>
    <col min="1" max="1" width="5.7109375" style="1" customWidth="1"/>
    <col min="2" max="2" width="53.140625" style="1" customWidth="1"/>
    <col min="3" max="7" width="15.85546875" style="1" customWidth="1"/>
    <col min="8" max="16384" width="10.85546875" style="1"/>
  </cols>
  <sheetData>
    <row r="1" spans="1:7" ht="11.1" customHeight="1">
      <c r="A1" s="17"/>
      <c r="F1" s="26"/>
      <c r="G1" s="26" t="s">
        <v>98</v>
      </c>
    </row>
    <row r="2" spans="1:7" ht="11.1" customHeight="1">
      <c r="A2" s="17"/>
      <c r="F2" s="25"/>
      <c r="G2" s="25" t="s">
        <v>93</v>
      </c>
    </row>
    <row r="3" spans="1:7" ht="11.1" customHeight="1">
      <c r="A3" s="17"/>
      <c r="F3" s="25"/>
      <c r="G3" s="25"/>
    </row>
    <row r="4" spans="1:7" ht="11.1" customHeight="1">
      <c r="A4" s="17" t="s">
        <v>91</v>
      </c>
      <c r="F4" s="25"/>
      <c r="G4" s="25"/>
    </row>
    <row r="5" spans="1:7" ht="11.1" customHeight="1">
      <c r="A5" s="17"/>
    </row>
    <row r="6" spans="1:7" ht="11.1" customHeight="1">
      <c r="A6" s="17"/>
    </row>
    <row r="7" spans="1:7" ht="11.1" customHeight="1">
      <c r="A7" s="17"/>
      <c r="C7" s="47" t="s">
        <v>49</v>
      </c>
      <c r="D7" s="48" t="s">
        <v>62</v>
      </c>
      <c r="E7" s="49" t="s">
        <v>92</v>
      </c>
      <c r="F7" s="49" t="s">
        <v>92</v>
      </c>
      <c r="G7" s="50" t="s">
        <v>92</v>
      </c>
    </row>
    <row r="8" spans="1:7" ht="11.1" customHeight="1">
      <c r="C8" s="47" t="s">
        <v>82</v>
      </c>
      <c r="D8" s="48" t="s">
        <v>88</v>
      </c>
      <c r="E8" s="49">
        <v>2016</v>
      </c>
      <c r="F8" s="49">
        <v>2017</v>
      </c>
      <c r="G8" s="50">
        <v>2018</v>
      </c>
    </row>
    <row r="9" spans="1:7" ht="11.1" customHeight="1">
      <c r="A9" s="45"/>
      <c r="B9" s="46" t="s">
        <v>48</v>
      </c>
      <c r="C9" s="47">
        <v>2015</v>
      </c>
      <c r="D9" s="48"/>
      <c r="E9" s="49"/>
      <c r="F9" s="49"/>
      <c r="G9" s="50"/>
    </row>
    <row r="10" spans="1:7" ht="11.1" customHeight="1">
      <c r="A10" s="2"/>
      <c r="B10" s="3"/>
      <c r="D10" s="12"/>
      <c r="G10" s="12"/>
    </row>
    <row r="11" spans="1:7" ht="11.1" customHeight="1">
      <c r="A11" s="35">
        <v>1</v>
      </c>
      <c r="B11" s="36" t="s">
        <v>0</v>
      </c>
      <c r="C11" s="37">
        <f>C18+C33+C37+C47</f>
        <v>751069</v>
      </c>
      <c r="D11" s="71">
        <f>D18+D33+D37+D47</f>
        <v>358689</v>
      </c>
      <c r="E11" s="37">
        <f>E18+E33+E37+E47</f>
        <v>834576</v>
      </c>
      <c r="F11" s="37">
        <f>F18+F33+F37+F47</f>
        <v>864076</v>
      </c>
      <c r="G11" s="71">
        <f>G18+G33+G37+G47</f>
        <v>878576</v>
      </c>
    </row>
    <row r="12" spans="1:7" ht="11.1" customHeight="1">
      <c r="A12" s="13"/>
      <c r="B12" s="5"/>
      <c r="D12" s="72"/>
      <c r="G12" s="72"/>
    </row>
    <row r="13" spans="1:7" ht="11.1" customHeight="1">
      <c r="A13" s="13" t="s">
        <v>1</v>
      </c>
      <c r="B13" s="6" t="s">
        <v>2</v>
      </c>
      <c r="D13" s="72"/>
      <c r="E13" s="12"/>
      <c r="F13" s="12"/>
      <c r="G13" s="72"/>
    </row>
    <row r="14" spans="1:7" ht="11.1" customHeight="1">
      <c r="A14" s="11">
        <v>11</v>
      </c>
      <c r="B14" s="58" t="s">
        <v>3</v>
      </c>
      <c r="C14" s="59">
        <f>521000+84000</f>
        <v>605000</v>
      </c>
      <c r="D14" s="73">
        <f>275747+34998</f>
        <v>310745</v>
      </c>
      <c r="E14" s="60">
        <f>591000+84000</f>
        <v>675000</v>
      </c>
      <c r="F14" s="60">
        <f>601000+84000</f>
        <v>685000</v>
      </c>
      <c r="G14" s="75">
        <f>613000+84000</f>
        <v>697000</v>
      </c>
    </row>
    <row r="15" spans="1:7" ht="11.1" customHeight="1">
      <c r="A15" s="11">
        <v>12</v>
      </c>
      <c r="B15" s="58" t="s">
        <v>64</v>
      </c>
      <c r="C15" s="59">
        <v>9000</v>
      </c>
      <c r="D15" s="75">
        <v>0</v>
      </c>
      <c r="E15" s="60">
        <v>5000</v>
      </c>
      <c r="F15" s="60">
        <v>7500</v>
      </c>
      <c r="G15" s="75">
        <v>5000</v>
      </c>
    </row>
    <row r="16" spans="1:7" ht="11.1" customHeight="1">
      <c r="A16" s="11">
        <v>13</v>
      </c>
      <c r="B16" s="58" t="s">
        <v>4</v>
      </c>
      <c r="C16" s="60">
        <v>10929</v>
      </c>
      <c r="D16" s="74">
        <v>3948</v>
      </c>
      <c r="E16" s="60">
        <v>12951</v>
      </c>
      <c r="F16" s="60">
        <v>13951</v>
      </c>
      <c r="G16" s="75">
        <v>14951</v>
      </c>
    </row>
    <row r="17" spans="1:7" ht="11.1" customHeight="1">
      <c r="A17" s="11">
        <v>14</v>
      </c>
      <c r="B17" s="58" t="s">
        <v>71</v>
      </c>
      <c r="C17" s="60">
        <v>5000</v>
      </c>
      <c r="D17" s="75">
        <v>2977</v>
      </c>
      <c r="E17" s="60">
        <v>0</v>
      </c>
      <c r="F17" s="60">
        <v>0</v>
      </c>
      <c r="G17" s="75">
        <v>0</v>
      </c>
    </row>
    <row r="18" spans="1:7" ht="11.1" customHeight="1">
      <c r="A18" s="7"/>
      <c r="B18" s="8" t="s">
        <v>5</v>
      </c>
      <c r="C18" s="14">
        <f>SUM(C14:C17)</f>
        <v>629929</v>
      </c>
      <c r="D18" s="76">
        <f>SUM(D14:D17)</f>
        <v>317670</v>
      </c>
      <c r="E18" s="14">
        <f>SUM(E14:E17)</f>
        <v>692951</v>
      </c>
      <c r="F18" s="14">
        <f>SUM(F14:F17)</f>
        <v>706451</v>
      </c>
      <c r="G18" s="76">
        <f>SUM(G14:G17)</f>
        <v>716951</v>
      </c>
    </row>
    <row r="19" spans="1:7" ht="11.1" customHeight="1">
      <c r="A19" s="13" t="s">
        <v>6</v>
      </c>
      <c r="B19" s="6" t="s">
        <v>65</v>
      </c>
      <c r="D19" s="77"/>
      <c r="E19" s="27"/>
      <c r="F19" s="27"/>
      <c r="G19" s="78"/>
    </row>
    <row r="20" spans="1:7" ht="11.1" customHeight="1">
      <c r="A20" s="11">
        <v>16</v>
      </c>
      <c r="B20" s="58" t="s">
        <v>56</v>
      </c>
      <c r="C20" s="60">
        <v>6500</v>
      </c>
      <c r="D20" s="75">
        <v>7000</v>
      </c>
      <c r="E20" s="60">
        <v>0</v>
      </c>
      <c r="F20" s="60">
        <v>0</v>
      </c>
      <c r="G20" s="75">
        <v>0</v>
      </c>
    </row>
    <row r="21" spans="1:7" ht="11.1" customHeight="1">
      <c r="A21" s="11">
        <v>17</v>
      </c>
      <c r="B21" s="58" t="s">
        <v>7</v>
      </c>
      <c r="C21" s="60">
        <v>14350</v>
      </c>
      <c r="D21" s="74">
        <v>1676</v>
      </c>
      <c r="E21" s="60">
        <v>14350</v>
      </c>
      <c r="F21" s="60">
        <v>14350</v>
      </c>
      <c r="G21" s="75">
        <v>14350</v>
      </c>
    </row>
    <row r="22" spans="1:7" ht="11.1" customHeight="1">
      <c r="A22" s="11">
        <v>18</v>
      </c>
      <c r="B22" s="58" t="s">
        <v>75</v>
      </c>
      <c r="C22" s="60">
        <v>8450</v>
      </c>
      <c r="D22" s="75">
        <v>5081</v>
      </c>
      <c r="E22" s="60">
        <v>8450</v>
      </c>
      <c r="F22" s="60">
        <v>8450</v>
      </c>
      <c r="G22" s="75">
        <v>8450</v>
      </c>
    </row>
    <row r="23" spans="1:7" ht="11.1" customHeight="1">
      <c r="A23" s="11">
        <v>19</v>
      </c>
      <c r="B23" s="58" t="s">
        <v>76</v>
      </c>
      <c r="C23" s="60">
        <v>8650</v>
      </c>
      <c r="D23" s="74">
        <v>3970</v>
      </c>
      <c r="E23" s="60">
        <v>8650</v>
      </c>
      <c r="F23" s="60">
        <v>8650</v>
      </c>
      <c r="G23" s="75">
        <v>8650</v>
      </c>
    </row>
    <row r="24" spans="1:7" ht="11.1" customHeight="1">
      <c r="A24" s="11">
        <v>20</v>
      </c>
      <c r="B24" s="58" t="s">
        <v>77</v>
      </c>
      <c r="C24" s="60">
        <v>2525</v>
      </c>
      <c r="D24" s="74">
        <v>939</v>
      </c>
      <c r="E24" s="60">
        <v>2525</v>
      </c>
      <c r="F24" s="60">
        <v>2525</v>
      </c>
      <c r="G24" s="75">
        <v>2525</v>
      </c>
    </row>
    <row r="25" spans="1:7" ht="11.1" customHeight="1">
      <c r="A25" s="11">
        <v>21</v>
      </c>
      <c r="B25" s="58" t="s">
        <v>87</v>
      </c>
      <c r="C25" s="60">
        <v>13715</v>
      </c>
      <c r="D25" s="74">
        <v>5891</v>
      </c>
      <c r="E25" s="60">
        <v>18500</v>
      </c>
      <c r="F25" s="60">
        <v>22000</v>
      </c>
      <c r="G25" s="75">
        <v>24000</v>
      </c>
    </row>
    <row r="26" spans="1:7" ht="11.1" customHeight="1">
      <c r="A26" s="11">
        <v>22</v>
      </c>
      <c r="B26" s="58" t="s">
        <v>8</v>
      </c>
      <c r="C26" s="60">
        <v>4590</v>
      </c>
      <c r="D26" s="74">
        <v>3225</v>
      </c>
      <c r="E26" s="60">
        <v>4590</v>
      </c>
      <c r="F26" s="60">
        <v>4590</v>
      </c>
      <c r="G26" s="75">
        <v>4590</v>
      </c>
    </row>
    <row r="27" spans="1:7" ht="11.1" customHeight="1">
      <c r="A27" s="11">
        <v>23</v>
      </c>
      <c r="B27" s="58" t="s">
        <v>9</v>
      </c>
      <c r="C27" s="60">
        <v>3450</v>
      </c>
      <c r="D27" s="74">
        <v>1942</v>
      </c>
      <c r="E27" s="60">
        <v>3450</v>
      </c>
      <c r="F27" s="60">
        <v>3450</v>
      </c>
      <c r="G27" s="75">
        <v>3450</v>
      </c>
    </row>
    <row r="28" spans="1:7" ht="11.1" customHeight="1">
      <c r="A28" s="11">
        <v>24</v>
      </c>
      <c r="B28" s="58" t="s">
        <v>10</v>
      </c>
      <c r="C28" s="60">
        <v>1200</v>
      </c>
      <c r="D28" s="75">
        <v>1233</v>
      </c>
      <c r="E28" s="60">
        <v>3000</v>
      </c>
      <c r="F28" s="60">
        <v>4000</v>
      </c>
      <c r="G28" s="75">
        <v>5000</v>
      </c>
    </row>
    <row r="29" spans="1:7" ht="11.1" customHeight="1">
      <c r="A29" s="11">
        <v>25</v>
      </c>
      <c r="B29" s="58" t="s">
        <v>86</v>
      </c>
      <c r="C29" s="60">
        <v>2500</v>
      </c>
      <c r="D29" s="75">
        <v>0</v>
      </c>
      <c r="E29" s="60">
        <v>5000</v>
      </c>
      <c r="F29" s="60">
        <v>6000</v>
      </c>
      <c r="G29" s="75">
        <v>7000</v>
      </c>
    </row>
    <row r="30" spans="1:7" ht="11.1" customHeight="1">
      <c r="A30" s="11">
        <v>26</v>
      </c>
      <c r="B30" s="58" t="s">
        <v>52</v>
      </c>
      <c r="C30" s="60">
        <v>1000</v>
      </c>
      <c r="D30" s="75">
        <v>0</v>
      </c>
      <c r="E30" s="60">
        <v>2000</v>
      </c>
      <c r="F30" s="60">
        <v>2000</v>
      </c>
      <c r="G30" s="75">
        <v>2000</v>
      </c>
    </row>
    <row r="31" spans="1:7" ht="11.1" customHeight="1">
      <c r="A31" s="11">
        <v>27</v>
      </c>
      <c r="B31" s="58" t="s">
        <v>73</v>
      </c>
      <c r="C31" s="60">
        <v>1060</v>
      </c>
      <c r="D31" s="75">
        <v>811</v>
      </c>
      <c r="E31" s="60">
        <v>1060</v>
      </c>
      <c r="F31" s="60">
        <v>1060</v>
      </c>
      <c r="G31" s="75">
        <v>1060</v>
      </c>
    </row>
    <row r="32" spans="1:7" ht="11.1" customHeight="1">
      <c r="A32" s="11">
        <v>28</v>
      </c>
      <c r="B32" s="58" t="s">
        <v>11</v>
      </c>
      <c r="C32" s="60">
        <v>1600</v>
      </c>
      <c r="D32" s="74">
        <v>1652</v>
      </c>
      <c r="E32" s="60">
        <v>3000</v>
      </c>
      <c r="F32" s="60">
        <v>5000</v>
      </c>
      <c r="G32" s="75">
        <v>5000</v>
      </c>
    </row>
    <row r="33" spans="1:7" ht="11.1" customHeight="1">
      <c r="A33" s="7"/>
      <c r="B33" s="8" t="s">
        <v>12</v>
      </c>
      <c r="C33" s="14">
        <f>SUM(C20:C32)</f>
        <v>69590</v>
      </c>
      <c r="D33" s="76">
        <f t="shared" ref="D33:G33" si="0">SUM(D20:D32)</f>
        <v>33420</v>
      </c>
      <c r="E33" s="14">
        <f t="shared" si="0"/>
        <v>74575</v>
      </c>
      <c r="F33" s="14">
        <f t="shared" si="0"/>
        <v>82075</v>
      </c>
      <c r="G33" s="76">
        <f t="shared" si="0"/>
        <v>86075</v>
      </c>
    </row>
    <row r="34" spans="1:7" ht="11.1" customHeight="1">
      <c r="A34" s="13" t="s">
        <v>13</v>
      </c>
      <c r="B34" s="6" t="s">
        <v>95</v>
      </c>
      <c r="C34" s="22"/>
      <c r="D34" s="72"/>
      <c r="E34" s="44"/>
      <c r="F34" s="27"/>
      <c r="G34" s="78"/>
    </row>
    <row r="35" spans="1:7" ht="11.1" customHeight="1">
      <c r="A35" s="11">
        <v>29</v>
      </c>
      <c r="B35" s="58" t="s">
        <v>72</v>
      </c>
      <c r="C35" s="60">
        <v>10000</v>
      </c>
      <c r="D35" s="75">
        <v>0</v>
      </c>
      <c r="E35" s="60">
        <v>15000</v>
      </c>
      <c r="F35" s="60">
        <v>20000</v>
      </c>
      <c r="G35" s="75">
        <v>20000</v>
      </c>
    </row>
    <row r="36" spans="1:7" ht="11.1" customHeight="1">
      <c r="A36" s="11">
        <v>30</v>
      </c>
      <c r="B36" s="58" t="s">
        <v>85</v>
      </c>
      <c r="C36" s="60">
        <v>3000</v>
      </c>
      <c r="D36" s="75">
        <v>3722</v>
      </c>
      <c r="E36" s="60">
        <v>1500</v>
      </c>
      <c r="F36" s="60">
        <v>5000</v>
      </c>
      <c r="G36" s="75">
        <v>5000</v>
      </c>
    </row>
    <row r="37" spans="1:7" ht="11.1" customHeight="1">
      <c r="A37" s="7"/>
      <c r="B37" s="8" t="s">
        <v>14</v>
      </c>
      <c r="C37" s="14">
        <f t="shared" ref="C37:G37" si="1">SUM(C35:C36)</f>
        <v>13000</v>
      </c>
      <c r="D37" s="76">
        <f t="shared" si="1"/>
        <v>3722</v>
      </c>
      <c r="E37" s="14">
        <f t="shared" si="1"/>
        <v>16500</v>
      </c>
      <c r="F37" s="14">
        <f t="shared" si="1"/>
        <v>25000</v>
      </c>
      <c r="G37" s="76">
        <f t="shared" si="1"/>
        <v>25000</v>
      </c>
    </row>
    <row r="38" spans="1:7" ht="11.1" customHeight="1">
      <c r="A38" s="13" t="s">
        <v>15</v>
      </c>
      <c r="B38" s="6" t="s">
        <v>16</v>
      </c>
      <c r="C38" s="18"/>
      <c r="D38" s="72"/>
      <c r="E38" s="44"/>
      <c r="F38" s="27"/>
      <c r="G38" s="78"/>
    </row>
    <row r="39" spans="1:7" ht="11.1" customHeight="1">
      <c r="A39" s="11">
        <v>31</v>
      </c>
      <c r="B39" s="58" t="s">
        <v>17</v>
      </c>
      <c r="C39" s="60">
        <v>500</v>
      </c>
      <c r="D39" s="75">
        <v>92</v>
      </c>
      <c r="E39" s="60">
        <v>500</v>
      </c>
      <c r="F39" s="60">
        <v>500</v>
      </c>
      <c r="G39" s="75">
        <v>500</v>
      </c>
    </row>
    <row r="40" spans="1:7" ht="11.1" customHeight="1">
      <c r="A40" s="11">
        <v>32</v>
      </c>
      <c r="B40" s="58" t="s">
        <v>18</v>
      </c>
      <c r="C40" s="59">
        <v>24000</v>
      </c>
      <c r="D40" s="75">
        <v>0</v>
      </c>
      <c r="E40" s="60">
        <v>24000</v>
      </c>
      <c r="F40" s="60">
        <v>24000</v>
      </c>
      <c r="G40" s="75">
        <v>24000</v>
      </c>
    </row>
    <row r="41" spans="1:7" ht="11.1" customHeight="1">
      <c r="A41" s="11">
        <v>33</v>
      </c>
      <c r="B41" s="58" t="s">
        <v>20</v>
      </c>
      <c r="C41" s="60">
        <v>0</v>
      </c>
      <c r="D41" s="75">
        <v>0</v>
      </c>
      <c r="E41" s="60">
        <v>12000</v>
      </c>
      <c r="F41" s="60">
        <v>12000</v>
      </c>
      <c r="G41" s="75">
        <v>12000</v>
      </c>
    </row>
    <row r="42" spans="1:7" ht="11.1" customHeight="1">
      <c r="A42" s="11">
        <v>34</v>
      </c>
      <c r="B42" s="58" t="s">
        <v>21</v>
      </c>
      <c r="C42" s="60">
        <v>2300</v>
      </c>
      <c r="D42" s="75">
        <v>640</v>
      </c>
      <c r="E42" s="60">
        <v>2300</v>
      </c>
      <c r="F42" s="60">
        <v>2300</v>
      </c>
      <c r="G42" s="75">
        <v>2300</v>
      </c>
    </row>
    <row r="43" spans="1:7" ht="11.1" customHeight="1">
      <c r="A43" s="11">
        <v>35</v>
      </c>
      <c r="B43" s="58" t="s">
        <v>22</v>
      </c>
      <c r="C43" s="60">
        <v>0</v>
      </c>
      <c r="D43" s="75">
        <v>0</v>
      </c>
      <c r="E43" s="60">
        <v>0</v>
      </c>
      <c r="F43" s="60">
        <v>0</v>
      </c>
      <c r="G43" s="75">
        <v>0</v>
      </c>
    </row>
    <row r="44" spans="1:7" ht="11.1" customHeight="1">
      <c r="A44" s="11">
        <v>36</v>
      </c>
      <c r="B44" s="58" t="s">
        <v>57</v>
      </c>
      <c r="C44" s="60">
        <v>3600</v>
      </c>
      <c r="D44" s="75">
        <v>923</v>
      </c>
      <c r="E44" s="60">
        <v>3600</v>
      </c>
      <c r="F44" s="60">
        <v>3600</v>
      </c>
      <c r="G44" s="75">
        <v>3600</v>
      </c>
    </row>
    <row r="45" spans="1:7" ht="11.1" customHeight="1">
      <c r="A45" s="11">
        <v>37</v>
      </c>
      <c r="B45" s="58" t="s">
        <v>53</v>
      </c>
      <c r="C45" s="60">
        <v>950</v>
      </c>
      <c r="D45" s="75">
        <v>890</v>
      </c>
      <c r="E45" s="60">
        <v>950</v>
      </c>
      <c r="F45" s="60">
        <v>950</v>
      </c>
      <c r="G45" s="75">
        <v>950</v>
      </c>
    </row>
    <row r="46" spans="1:7" ht="11.1" customHeight="1">
      <c r="A46" s="11">
        <v>38</v>
      </c>
      <c r="B46" s="58" t="s">
        <v>23</v>
      </c>
      <c r="C46" s="60">
        <v>7200</v>
      </c>
      <c r="D46" s="75">
        <v>1332</v>
      </c>
      <c r="E46" s="60">
        <v>7200</v>
      </c>
      <c r="F46" s="60">
        <v>7200</v>
      </c>
      <c r="G46" s="75">
        <v>7200</v>
      </c>
    </row>
    <row r="47" spans="1:7" ht="11.1" customHeight="1">
      <c r="A47" s="7"/>
      <c r="B47" s="8" t="s">
        <v>24</v>
      </c>
      <c r="C47" s="14">
        <f>SUM(C39:C46)</f>
        <v>38550</v>
      </c>
      <c r="D47" s="76">
        <f>SUM(D39:D46)</f>
        <v>3877</v>
      </c>
      <c r="E47" s="14">
        <f t="shared" ref="E47:G47" si="2">SUM(E39:E46)</f>
        <v>50550</v>
      </c>
      <c r="F47" s="14">
        <f t="shared" si="2"/>
        <v>50550</v>
      </c>
      <c r="G47" s="76">
        <f t="shared" si="2"/>
        <v>50550</v>
      </c>
    </row>
    <row r="48" spans="1:7" ht="11.1" customHeight="1">
      <c r="A48" s="7"/>
      <c r="B48" s="4"/>
      <c r="C48" s="20"/>
      <c r="D48" s="78"/>
      <c r="E48" s="44"/>
      <c r="F48" s="27"/>
      <c r="G48" s="78"/>
    </row>
    <row r="49" spans="1:7" ht="11.1" customHeight="1">
      <c r="A49" s="35">
        <v>2</v>
      </c>
      <c r="B49" s="36" t="s">
        <v>94</v>
      </c>
      <c r="C49" s="37">
        <f t="shared" ref="C49:G49" si="3">C66+C70</f>
        <v>15750</v>
      </c>
      <c r="D49" s="71">
        <f t="shared" si="3"/>
        <v>6486</v>
      </c>
      <c r="E49" s="37">
        <f t="shared" si="3"/>
        <v>19250</v>
      </c>
      <c r="F49" s="37">
        <f t="shared" si="3"/>
        <v>22250</v>
      </c>
      <c r="G49" s="71">
        <f t="shared" si="3"/>
        <v>25250</v>
      </c>
    </row>
    <row r="50" spans="1:7" ht="11.1" customHeight="1">
      <c r="A50" s="7"/>
      <c r="B50" s="4"/>
      <c r="C50" s="20"/>
      <c r="D50" s="72"/>
      <c r="E50" s="44"/>
      <c r="F50" s="27"/>
      <c r="G50" s="78"/>
    </row>
    <row r="51" spans="1:7" ht="11.1" customHeight="1">
      <c r="A51" s="13" t="s">
        <v>1</v>
      </c>
      <c r="B51" s="6" t="s">
        <v>25</v>
      </c>
      <c r="C51" s="20"/>
      <c r="D51" s="72"/>
      <c r="E51" s="44"/>
      <c r="F51" s="27"/>
      <c r="G51" s="78"/>
    </row>
    <row r="52" spans="1:7" ht="11.1" customHeight="1">
      <c r="A52" s="11">
        <v>201</v>
      </c>
      <c r="B52" s="58" t="s">
        <v>58</v>
      </c>
      <c r="C52" s="60">
        <v>0</v>
      </c>
      <c r="D52" s="75">
        <v>0</v>
      </c>
      <c r="E52" s="60">
        <v>0</v>
      </c>
      <c r="F52" s="60">
        <v>0</v>
      </c>
      <c r="G52" s="75">
        <v>0</v>
      </c>
    </row>
    <row r="53" spans="1:7" ht="11.1" customHeight="1">
      <c r="A53" s="11">
        <v>202</v>
      </c>
      <c r="B53" s="58" t="s">
        <v>67</v>
      </c>
      <c r="C53" s="60">
        <v>2000</v>
      </c>
      <c r="D53" s="75">
        <v>0</v>
      </c>
      <c r="E53" s="60">
        <v>2000</v>
      </c>
      <c r="F53" s="60">
        <v>2000</v>
      </c>
      <c r="G53" s="75">
        <v>2000</v>
      </c>
    </row>
    <row r="54" spans="1:7" ht="11.1" customHeight="1">
      <c r="A54" s="11">
        <v>203</v>
      </c>
      <c r="B54" s="58" t="s">
        <v>66</v>
      </c>
      <c r="C54" s="60">
        <v>3000</v>
      </c>
      <c r="D54" s="75">
        <v>214</v>
      </c>
      <c r="E54" s="60">
        <v>3000</v>
      </c>
      <c r="F54" s="60">
        <v>3000</v>
      </c>
      <c r="G54" s="75">
        <v>3000</v>
      </c>
    </row>
    <row r="55" spans="1:7" ht="11.1" customHeight="1">
      <c r="A55" s="7"/>
      <c r="B55" s="4"/>
      <c r="C55" s="20"/>
      <c r="D55" s="22"/>
      <c r="E55" s="43"/>
      <c r="F55" s="27"/>
      <c r="G55" s="27"/>
    </row>
    <row r="56" spans="1:7" ht="11.1" customHeight="1">
      <c r="A56" s="7"/>
      <c r="B56" s="4"/>
      <c r="C56" s="20"/>
      <c r="D56" s="22"/>
      <c r="E56" s="43"/>
      <c r="F56" s="22"/>
      <c r="G56" s="27"/>
    </row>
    <row r="57" spans="1:7" ht="11.1" customHeight="1">
      <c r="A57" s="7"/>
      <c r="B57" s="4"/>
      <c r="C57" s="20"/>
      <c r="D57" s="22"/>
      <c r="E57" s="43"/>
      <c r="F57" s="22"/>
      <c r="G57" s="27"/>
    </row>
    <row r="58" spans="1:7" ht="11.1" customHeight="1">
      <c r="A58" s="17"/>
      <c r="C58" s="47" t="s">
        <v>49</v>
      </c>
      <c r="D58" s="48" t="s">
        <v>62</v>
      </c>
      <c r="E58" s="49" t="s">
        <v>92</v>
      </c>
      <c r="F58" s="49" t="s">
        <v>92</v>
      </c>
      <c r="G58" s="50" t="s">
        <v>92</v>
      </c>
    </row>
    <row r="59" spans="1:7" ht="11.1" customHeight="1">
      <c r="C59" s="47" t="s">
        <v>82</v>
      </c>
      <c r="D59" s="48" t="s">
        <v>88</v>
      </c>
      <c r="E59" s="49">
        <v>2016</v>
      </c>
      <c r="F59" s="49">
        <v>2017</v>
      </c>
      <c r="G59" s="50">
        <v>2018</v>
      </c>
    </row>
    <row r="60" spans="1:7" ht="11.1" customHeight="1">
      <c r="A60" s="51"/>
      <c r="B60" s="46" t="s">
        <v>48</v>
      </c>
      <c r="C60" s="47">
        <v>2015</v>
      </c>
      <c r="D60" s="48"/>
      <c r="E60" s="52"/>
      <c r="F60" s="52"/>
      <c r="G60" s="52"/>
    </row>
    <row r="61" spans="1:7" ht="11.1" customHeight="1">
      <c r="A61" s="7"/>
      <c r="B61" s="4"/>
      <c r="C61" s="20"/>
      <c r="D61" s="27"/>
      <c r="E61" s="44"/>
      <c r="F61" s="27"/>
      <c r="G61" s="27"/>
    </row>
    <row r="62" spans="1:7" ht="11.1" customHeight="1">
      <c r="A62" s="11">
        <v>204</v>
      </c>
      <c r="B62" s="58" t="s">
        <v>26</v>
      </c>
      <c r="C62" s="60">
        <v>1000</v>
      </c>
      <c r="D62" s="74">
        <v>652</v>
      </c>
      <c r="E62" s="60">
        <v>3000</v>
      </c>
      <c r="F62" s="60">
        <v>4000</v>
      </c>
      <c r="G62" s="75">
        <v>5000</v>
      </c>
    </row>
    <row r="63" spans="1:7" ht="11.1" customHeight="1">
      <c r="A63" s="11">
        <v>205</v>
      </c>
      <c r="B63" s="58" t="s">
        <v>27</v>
      </c>
      <c r="C63" s="60">
        <v>800</v>
      </c>
      <c r="D63" s="75">
        <v>65</v>
      </c>
      <c r="E63" s="60">
        <v>1000</v>
      </c>
      <c r="F63" s="60">
        <v>2000</v>
      </c>
      <c r="G63" s="75">
        <v>3000</v>
      </c>
    </row>
    <row r="64" spans="1:7" ht="11.1" customHeight="1">
      <c r="A64" s="11">
        <v>206</v>
      </c>
      <c r="B64" s="58" t="s">
        <v>28</v>
      </c>
      <c r="C64" s="60">
        <v>250</v>
      </c>
      <c r="D64" s="75">
        <v>0</v>
      </c>
      <c r="E64" s="60">
        <v>250</v>
      </c>
      <c r="F64" s="60">
        <v>250</v>
      </c>
      <c r="G64" s="75">
        <v>250</v>
      </c>
    </row>
    <row r="65" spans="1:7" ht="11.1" customHeight="1">
      <c r="A65" s="11">
        <v>207</v>
      </c>
      <c r="B65" s="58" t="s">
        <v>68</v>
      </c>
      <c r="C65" s="60">
        <v>3000</v>
      </c>
      <c r="D65" s="75">
        <v>294</v>
      </c>
      <c r="E65" s="60">
        <v>3000</v>
      </c>
      <c r="F65" s="60">
        <v>3000</v>
      </c>
      <c r="G65" s="75">
        <v>3000</v>
      </c>
    </row>
    <row r="66" spans="1:7" ht="11.1" customHeight="1">
      <c r="A66" s="11"/>
      <c r="B66" s="8" t="s">
        <v>5</v>
      </c>
      <c r="C66" s="14">
        <f>SUM(C52:C54)+SUM(C62:C65)</f>
        <v>10050</v>
      </c>
      <c r="D66" s="76">
        <f t="shared" ref="D66:G66" si="4">SUM(D52:D54)+SUM(D62:D65)</f>
        <v>1225</v>
      </c>
      <c r="E66" s="100">
        <f t="shared" si="4"/>
        <v>12250</v>
      </c>
      <c r="F66" s="101">
        <f t="shared" si="4"/>
        <v>14250</v>
      </c>
      <c r="G66" s="102">
        <f t="shared" si="4"/>
        <v>16250</v>
      </c>
    </row>
    <row r="67" spans="1:7" ht="11.1" customHeight="1">
      <c r="A67" s="13" t="s">
        <v>6</v>
      </c>
      <c r="B67" s="6" t="s">
        <v>29</v>
      </c>
      <c r="C67" s="18"/>
      <c r="D67" s="72"/>
      <c r="E67" s="103"/>
      <c r="F67" s="67"/>
      <c r="G67" s="91"/>
    </row>
    <row r="68" spans="1:7" ht="11.1" customHeight="1">
      <c r="A68" s="11">
        <v>208</v>
      </c>
      <c r="B68" s="58" t="s">
        <v>10</v>
      </c>
      <c r="C68" s="60">
        <v>3800</v>
      </c>
      <c r="D68" s="75">
        <v>3258</v>
      </c>
      <c r="E68" s="60">
        <v>4500</v>
      </c>
      <c r="F68" s="60">
        <v>5000</v>
      </c>
      <c r="G68" s="75">
        <v>5500</v>
      </c>
    </row>
    <row r="69" spans="1:7" ht="11.1" customHeight="1">
      <c r="A69" s="11">
        <v>209</v>
      </c>
      <c r="B69" s="58" t="s">
        <v>19</v>
      </c>
      <c r="C69" s="60">
        <v>1900</v>
      </c>
      <c r="D69" s="75">
        <v>2003</v>
      </c>
      <c r="E69" s="60">
        <v>2500</v>
      </c>
      <c r="F69" s="60">
        <v>3000</v>
      </c>
      <c r="G69" s="75">
        <v>3500</v>
      </c>
    </row>
    <row r="70" spans="1:7" ht="11.1" customHeight="1">
      <c r="A70" s="11"/>
      <c r="B70" s="8" t="s">
        <v>12</v>
      </c>
      <c r="C70" s="14">
        <f>SUM(C68:C69)</f>
        <v>5700</v>
      </c>
      <c r="D70" s="76">
        <f t="shared" ref="D70:G70" si="5">SUM(D68:D69)</f>
        <v>5261</v>
      </c>
      <c r="E70" s="14">
        <f t="shared" si="5"/>
        <v>7000</v>
      </c>
      <c r="F70" s="14">
        <f t="shared" si="5"/>
        <v>8000</v>
      </c>
      <c r="G70" s="76">
        <f t="shared" si="5"/>
        <v>9000</v>
      </c>
    </row>
    <row r="71" spans="1:7" ht="11.1" customHeight="1">
      <c r="A71" s="11"/>
      <c r="B71" s="8"/>
      <c r="C71" s="14"/>
      <c r="D71" s="72"/>
      <c r="E71" s="44"/>
      <c r="F71" s="22"/>
      <c r="G71" s="78"/>
    </row>
    <row r="72" spans="1:7" ht="11.1" customHeight="1">
      <c r="A72" s="35">
        <v>3</v>
      </c>
      <c r="B72" s="36" t="s">
        <v>31</v>
      </c>
      <c r="C72" s="37">
        <f t="shared" ref="C72:G72" si="6">C80+C88+C91</f>
        <v>367768</v>
      </c>
      <c r="D72" s="71">
        <f t="shared" si="6"/>
        <v>129438</v>
      </c>
      <c r="E72" s="37">
        <f t="shared" si="6"/>
        <v>373185</v>
      </c>
      <c r="F72" s="37">
        <f t="shared" si="6"/>
        <v>373185</v>
      </c>
      <c r="G72" s="71">
        <f t="shared" si="6"/>
        <v>373185</v>
      </c>
    </row>
    <row r="73" spans="1:7" ht="11.1" customHeight="1">
      <c r="A73" s="7"/>
      <c r="B73" s="4"/>
      <c r="C73" s="18"/>
      <c r="D73" s="72"/>
      <c r="E73" s="44"/>
      <c r="F73" s="22"/>
      <c r="G73" s="78"/>
    </row>
    <row r="74" spans="1:7" ht="11.1" customHeight="1">
      <c r="A74" s="13">
        <v>31</v>
      </c>
      <c r="B74" s="6" t="s">
        <v>96</v>
      </c>
      <c r="C74" s="18"/>
      <c r="D74" s="72"/>
      <c r="E74" s="44"/>
      <c r="F74" s="22"/>
      <c r="G74" s="78"/>
    </row>
    <row r="75" spans="1:7" ht="11.1" customHeight="1">
      <c r="A75" s="7"/>
      <c r="B75" s="58" t="s">
        <v>32</v>
      </c>
      <c r="C75" s="62" t="s">
        <v>33</v>
      </c>
      <c r="D75" s="75">
        <v>0</v>
      </c>
      <c r="E75" s="62" t="s">
        <v>33</v>
      </c>
      <c r="F75" s="62" t="s">
        <v>33</v>
      </c>
      <c r="G75" s="90" t="s">
        <v>33</v>
      </c>
    </row>
    <row r="76" spans="1:7" ht="11.1" customHeight="1">
      <c r="A76" s="7"/>
      <c r="B76" s="58" t="s">
        <v>34</v>
      </c>
      <c r="C76" s="60">
        <v>147972</v>
      </c>
      <c r="D76" s="75">
        <v>3156</v>
      </c>
      <c r="E76" s="60">
        <v>140460</v>
      </c>
      <c r="F76" s="60">
        <v>140460</v>
      </c>
      <c r="G76" s="75">
        <v>140460</v>
      </c>
    </row>
    <row r="77" spans="1:7" ht="11.1" customHeight="1">
      <c r="A77" s="7"/>
      <c r="B77" s="58" t="s">
        <v>35</v>
      </c>
      <c r="C77" s="60">
        <v>73579</v>
      </c>
      <c r="D77" s="74">
        <v>62413</v>
      </c>
      <c r="E77" s="60">
        <v>69204</v>
      </c>
      <c r="F77" s="60">
        <v>69204</v>
      </c>
      <c r="G77" s="75">
        <v>69204</v>
      </c>
    </row>
    <row r="78" spans="1:7" ht="11.1" customHeight="1">
      <c r="A78" s="7"/>
      <c r="B78" s="58" t="s">
        <v>25</v>
      </c>
      <c r="C78" s="60">
        <v>55985</v>
      </c>
      <c r="D78" s="74">
        <v>11217</v>
      </c>
      <c r="E78" s="60">
        <v>73294</v>
      </c>
      <c r="F78" s="60">
        <v>73294</v>
      </c>
      <c r="G78" s="75">
        <v>73294</v>
      </c>
    </row>
    <row r="79" spans="1:7" ht="11.1" customHeight="1">
      <c r="A79" s="11"/>
      <c r="B79" s="58" t="s">
        <v>36</v>
      </c>
      <c r="C79" s="60">
        <v>2380</v>
      </c>
      <c r="D79" s="75">
        <v>51</v>
      </c>
      <c r="E79" s="60">
        <v>3400</v>
      </c>
      <c r="F79" s="60">
        <v>3400</v>
      </c>
      <c r="G79" s="75">
        <v>3400</v>
      </c>
    </row>
    <row r="80" spans="1:7" ht="11.1" customHeight="1">
      <c r="A80" s="7"/>
      <c r="B80" s="9" t="s">
        <v>37</v>
      </c>
      <c r="C80" s="14">
        <f t="shared" ref="C80:G80" si="7">SUM(C76:C79)</f>
        <v>279916</v>
      </c>
      <c r="D80" s="76">
        <f t="shared" si="7"/>
        <v>76837</v>
      </c>
      <c r="E80" s="14">
        <f t="shared" si="7"/>
        <v>286358</v>
      </c>
      <c r="F80" s="14">
        <f t="shared" si="7"/>
        <v>286358</v>
      </c>
      <c r="G80" s="76">
        <f t="shared" si="7"/>
        <v>286358</v>
      </c>
    </row>
    <row r="81" spans="1:7" ht="11.1" customHeight="1">
      <c r="A81" s="7"/>
      <c r="B81" s="9"/>
      <c r="C81" s="14"/>
      <c r="D81" s="72"/>
      <c r="E81" s="44"/>
      <c r="F81" s="27"/>
      <c r="G81" s="78"/>
    </row>
    <row r="82" spans="1:7" ht="11.1" customHeight="1">
      <c r="A82" s="13">
        <v>32</v>
      </c>
      <c r="B82" s="6" t="s">
        <v>97</v>
      </c>
      <c r="C82" s="61"/>
      <c r="D82" s="72"/>
      <c r="E82" s="44"/>
      <c r="F82" s="27"/>
      <c r="G82" s="78"/>
    </row>
    <row r="83" spans="1:7" ht="11.1" customHeight="1">
      <c r="A83" s="11"/>
      <c r="B83" s="58" t="s">
        <v>32</v>
      </c>
      <c r="C83" s="62" t="s">
        <v>33</v>
      </c>
      <c r="D83" s="75">
        <v>0</v>
      </c>
      <c r="E83" s="62" t="s">
        <v>33</v>
      </c>
      <c r="F83" s="62" t="s">
        <v>33</v>
      </c>
      <c r="G83" s="90" t="s">
        <v>33</v>
      </c>
    </row>
    <row r="84" spans="1:7" ht="11.1" customHeight="1">
      <c r="A84" s="11"/>
      <c r="B84" s="58" t="s">
        <v>34</v>
      </c>
      <c r="C84" s="60">
        <v>74400</v>
      </c>
      <c r="D84" s="74">
        <v>48133</v>
      </c>
      <c r="E84" s="60">
        <v>72375</v>
      </c>
      <c r="F84" s="60">
        <v>72375</v>
      </c>
      <c r="G84" s="75">
        <v>72375</v>
      </c>
    </row>
    <row r="85" spans="1:7" ht="11.1" customHeight="1">
      <c r="A85" s="11"/>
      <c r="B85" s="58" t="s">
        <v>25</v>
      </c>
      <c r="C85" s="60">
        <v>4300</v>
      </c>
      <c r="D85" s="75">
        <v>3068</v>
      </c>
      <c r="E85" s="60">
        <v>4300</v>
      </c>
      <c r="F85" s="60">
        <v>4300</v>
      </c>
      <c r="G85" s="75">
        <v>4300</v>
      </c>
    </row>
    <row r="86" spans="1:7" ht="11.1" customHeight="1">
      <c r="A86" s="11"/>
      <c r="B86" s="58" t="s">
        <v>38</v>
      </c>
      <c r="C86" s="60">
        <v>8000</v>
      </c>
      <c r="D86" s="75">
        <v>1400</v>
      </c>
      <c r="E86" s="60">
        <v>9000</v>
      </c>
      <c r="F86" s="60">
        <v>9000</v>
      </c>
      <c r="G86" s="75">
        <v>9000</v>
      </c>
    </row>
    <row r="87" spans="1:7" ht="11.1" customHeight="1">
      <c r="A87" s="11"/>
      <c r="B87" s="58" t="s">
        <v>39</v>
      </c>
      <c r="C87" s="60">
        <v>1152</v>
      </c>
      <c r="D87" s="75">
        <v>0</v>
      </c>
      <c r="E87" s="60">
        <v>1152</v>
      </c>
      <c r="F87" s="60">
        <v>1152</v>
      </c>
      <c r="G87" s="75">
        <v>1152</v>
      </c>
    </row>
    <row r="88" spans="1:7" ht="11.1" customHeight="1">
      <c r="A88" s="11"/>
      <c r="B88" s="9" t="s">
        <v>37</v>
      </c>
      <c r="C88" s="14">
        <f t="shared" ref="C88:G88" si="8">SUM(C83:C87)</f>
        <v>87852</v>
      </c>
      <c r="D88" s="76">
        <f t="shared" si="8"/>
        <v>52601</v>
      </c>
      <c r="E88" s="14">
        <f t="shared" si="8"/>
        <v>86827</v>
      </c>
      <c r="F88" s="14">
        <f t="shared" si="8"/>
        <v>86827</v>
      </c>
      <c r="G88" s="76">
        <f t="shared" si="8"/>
        <v>86827</v>
      </c>
    </row>
    <row r="89" spans="1:7" ht="11.1" customHeight="1">
      <c r="A89" s="11"/>
      <c r="B89" s="24"/>
      <c r="C89" s="27"/>
      <c r="D89" s="72"/>
      <c r="E89" s="44"/>
      <c r="F89" s="22"/>
      <c r="G89" s="78"/>
    </row>
    <row r="90" spans="1:7" ht="11.1" customHeight="1">
      <c r="A90" s="13">
        <v>33</v>
      </c>
      <c r="B90" s="64" t="s">
        <v>63</v>
      </c>
      <c r="C90" s="65"/>
      <c r="D90" s="87"/>
      <c r="E90" s="66"/>
      <c r="F90" s="67"/>
      <c r="G90" s="91"/>
    </row>
    <row r="91" spans="1:7" ht="11.1" customHeight="1">
      <c r="A91" s="11"/>
      <c r="B91" s="9" t="s">
        <v>37</v>
      </c>
      <c r="C91" s="31">
        <v>0</v>
      </c>
      <c r="D91" s="88">
        <v>0</v>
      </c>
      <c r="E91" s="44">
        <v>0</v>
      </c>
      <c r="F91" s="43">
        <v>0</v>
      </c>
      <c r="G91" s="88">
        <v>0</v>
      </c>
    </row>
    <row r="92" spans="1:7" ht="11.1" customHeight="1">
      <c r="A92" s="11"/>
      <c r="B92" s="16"/>
      <c r="C92" s="18"/>
      <c r="D92" s="72"/>
      <c r="E92" s="44"/>
      <c r="F92" s="22"/>
      <c r="G92" s="78"/>
    </row>
    <row r="93" spans="1:7" ht="11.1" customHeight="1">
      <c r="A93" s="35">
        <v>4</v>
      </c>
      <c r="B93" s="36" t="s">
        <v>50</v>
      </c>
      <c r="C93" s="37">
        <f>C95+C96+C97+C98</f>
        <v>198666</v>
      </c>
      <c r="D93" s="71">
        <f t="shared" ref="D93:G93" si="9">D95+D96+D97+D98</f>
        <v>13948</v>
      </c>
      <c r="E93" s="37">
        <f t="shared" si="9"/>
        <v>209250</v>
      </c>
      <c r="F93" s="37">
        <f t="shared" si="9"/>
        <v>209250</v>
      </c>
      <c r="G93" s="71">
        <f t="shared" si="9"/>
        <v>249250</v>
      </c>
    </row>
    <row r="94" spans="1:7" ht="11.1" customHeight="1">
      <c r="A94" s="13"/>
      <c r="B94" s="5"/>
      <c r="C94" s="18"/>
      <c r="D94" s="72"/>
      <c r="E94" s="44"/>
      <c r="F94" s="22"/>
      <c r="G94" s="78"/>
    </row>
    <row r="95" spans="1:7" customFormat="1" ht="11.1" customHeight="1">
      <c r="A95" s="32">
        <v>41</v>
      </c>
      <c r="B95" s="68" t="s">
        <v>74</v>
      </c>
      <c r="C95" s="60">
        <v>87500</v>
      </c>
      <c r="D95" s="75">
        <v>1819</v>
      </c>
      <c r="E95" s="60">
        <v>85000</v>
      </c>
      <c r="F95" s="60">
        <v>106250</v>
      </c>
      <c r="G95" s="75">
        <v>127500</v>
      </c>
    </row>
    <row r="96" spans="1:7" ht="11.1" customHeight="1">
      <c r="A96" s="11">
        <v>42</v>
      </c>
      <c r="B96" s="58" t="s">
        <v>59</v>
      </c>
      <c r="C96" s="69">
        <v>44000</v>
      </c>
      <c r="D96" s="89">
        <v>0</v>
      </c>
      <c r="E96" s="60">
        <v>56250</v>
      </c>
      <c r="F96" s="60">
        <v>75000</v>
      </c>
      <c r="G96" s="75">
        <v>93750</v>
      </c>
    </row>
    <row r="97" spans="1:7" ht="11.1" customHeight="1">
      <c r="A97" s="11">
        <v>43</v>
      </c>
      <c r="B97" s="70" t="s">
        <v>83</v>
      </c>
      <c r="C97" s="60">
        <v>0</v>
      </c>
      <c r="D97" s="75">
        <v>0</v>
      </c>
      <c r="E97" s="60">
        <v>10000</v>
      </c>
      <c r="F97" s="60">
        <v>10000</v>
      </c>
      <c r="G97" s="75">
        <v>10000</v>
      </c>
    </row>
    <row r="98" spans="1:7" ht="11.1" customHeight="1">
      <c r="A98" s="11">
        <v>44</v>
      </c>
      <c r="B98" s="70" t="s">
        <v>89</v>
      </c>
      <c r="C98" s="60">
        <v>67166</v>
      </c>
      <c r="D98" s="75">
        <v>12129</v>
      </c>
      <c r="E98" s="60">
        <v>58000</v>
      </c>
      <c r="F98" s="60">
        <v>18000</v>
      </c>
      <c r="G98" s="75">
        <v>18000</v>
      </c>
    </row>
    <row r="99" spans="1:7" ht="11.1" customHeight="1">
      <c r="A99" s="7"/>
      <c r="B99" s="23"/>
      <c r="C99" s="18"/>
      <c r="D99" s="12"/>
      <c r="E99" s="44"/>
      <c r="F99" s="22"/>
      <c r="G99" s="27"/>
    </row>
    <row r="100" spans="1:7" ht="11.1" customHeight="1">
      <c r="A100" s="38"/>
      <c r="B100" s="39" t="s">
        <v>51</v>
      </c>
      <c r="C100" s="40">
        <f>C11+C49+C72+C93</f>
        <v>1333253</v>
      </c>
      <c r="D100" s="40">
        <f>D11+D49+D72+D93</f>
        <v>508561</v>
      </c>
      <c r="E100" s="40">
        <f>E11+E49+E72+E93</f>
        <v>1436261</v>
      </c>
      <c r="F100" s="40">
        <f>F11+F49+F72+F93</f>
        <v>1468761</v>
      </c>
      <c r="G100" s="40">
        <f>G11+G49+G72+G93</f>
        <v>1526261</v>
      </c>
    </row>
    <row r="101" spans="1:7" ht="11.1" customHeight="1">
      <c r="E101" s="43"/>
      <c r="F101" s="22"/>
      <c r="G101" s="22"/>
    </row>
    <row r="102" spans="1:7" ht="11.1" customHeight="1">
      <c r="E102" s="43"/>
      <c r="F102" s="22"/>
      <c r="G102" s="22"/>
    </row>
    <row r="103" spans="1:7" ht="11.1" customHeight="1">
      <c r="E103" s="43"/>
      <c r="F103" s="22"/>
      <c r="G103" s="22"/>
    </row>
    <row r="104" spans="1:7" ht="11.1" customHeight="1">
      <c r="E104" s="43"/>
      <c r="F104" s="22"/>
      <c r="G104" s="22"/>
    </row>
    <row r="105" spans="1:7" ht="11.1" customHeight="1">
      <c r="E105" s="43"/>
      <c r="F105" s="22"/>
      <c r="G105" s="22"/>
    </row>
    <row r="106" spans="1:7" ht="11.1" customHeight="1">
      <c r="E106" s="43"/>
      <c r="F106" s="22"/>
      <c r="G106" s="22"/>
    </row>
    <row r="107" spans="1:7" ht="11.1" customHeight="1">
      <c r="E107" s="43"/>
      <c r="F107" s="22"/>
      <c r="G107" s="22"/>
    </row>
    <row r="108" spans="1:7" ht="11.1" customHeight="1">
      <c r="E108" s="43"/>
      <c r="F108" s="22"/>
      <c r="G108" s="22"/>
    </row>
    <row r="109" spans="1:7" ht="11.1" customHeight="1">
      <c r="E109" s="43"/>
      <c r="F109" s="22"/>
      <c r="G109" s="22"/>
    </row>
    <row r="110" spans="1:7" ht="11.1" customHeight="1">
      <c r="E110" s="43"/>
      <c r="F110" s="22"/>
      <c r="G110" s="22"/>
    </row>
    <row r="111" spans="1:7" ht="11.1" customHeight="1">
      <c r="E111" s="43"/>
      <c r="F111" s="22"/>
      <c r="G111" s="22"/>
    </row>
    <row r="112" spans="1:7" ht="11.1" customHeight="1">
      <c r="E112" s="43"/>
      <c r="F112" s="22"/>
      <c r="G112" s="22"/>
    </row>
    <row r="113" spans="1:7" ht="11.1" customHeight="1">
      <c r="E113" s="43"/>
      <c r="F113" s="22"/>
      <c r="G113" s="22"/>
    </row>
    <row r="114" spans="1:7" ht="11.1" customHeight="1">
      <c r="E114" s="43"/>
      <c r="F114" s="22"/>
      <c r="G114" s="22"/>
    </row>
    <row r="115" spans="1:7" ht="11.1" customHeight="1">
      <c r="A115" s="34"/>
      <c r="B115" s="34"/>
      <c r="C115" s="47" t="s">
        <v>49</v>
      </c>
      <c r="D115" s="48" t="s">
        <v>62</v>
      </c>
      <c r="E115" s="49" t="s">
        <v>92</v>
      </c>
      <c r="F115" s="49" t="s">
        <v>92</v>
      </c>
      <c r="G115" s="50" t="s">
        <v>92</v>
      </c>
    </row>
    <row r="116" spans="1:7" ht="11.1" customHeight="1">
      <c r="A116" s="42"/>
      <c r="B116" s="34"/>
      <c r="C116" s="47" t="s">
        <v>82</v>
      </c>
      <c r="D116" s="48" t="s">
        <v>88</v>
      </c>
      <c r="E116" s="49">
        <v>2016</v>
      </c>
      <c r="F116" s="49">
        <v>2017</v>
      </c>
      <c r="G116" s="50">
        <v>2018</v>
      </c>
    </row>
    <row r="117" spans="1:7" ht="11.1" customHeight="1">
      <c r="A117" s="53"/>
      <c r="B117" s="46" t="s">
        <v>54</v>
      </c>
      <c r="C117" s="47">
        <v>2015</v>
      </c>
      <c r="D117" s="48"/>
      <c r="E117" s="52"/>
      <c r="F117" s="54"/>
      <c r="G117" s="52"/>
    </row>
    <row r="118" spans="1:7" ht="11.1" customHeight="1">
      <c r="A118" s="12"/>
      <c r="D118" s="12"/>
      <c r="E118" s="44"/>
      <c r="F118" s="22"/>
      <c r="G118" s="27"/>
    </row>
    <row r="119" spans="1:7" ht="11.1" customHeight="1">
      <c r="A119" s="35">
        <v>1</v>
      </c>
      <c r="B119" s="36" t="s">
        <v>0</v>
      </c>
      <c r="C119" s="37">
        <f t="shared" ref="C119:G119" si="10">C121+C123+C129+C136</f>
        <v>400800</v>
      </c>
      <c r="D119" s="71">
        <f t="shared" si="10"/>
        <v>341691</v>
      </c>
      <c r="E119" s="37">
        <f t="shared" si="10"/>
        <v>418250</v>
      </c>
      <c r="F119" s="37">
        <f t="shared" si="10"/>
        <v>450750</v>
      </c>
      <c r="G119" s="71">
        <f t="shared" si="10"/>
        <v>458250</v>
      </c>
    </row>
    <row r="120" spans="1:7" ht="11.1" customHeight="1">
      <c r="A120" s="7"/>
      <c r="B120" s="4"/>
      <c r="D120" s="72"/>
      <c r="E120" s="44"/>
      <c r="F120" s="22"/>
      <c r="G120" s="78"/>
    </row>
    <row r="121" spans="1:7" ht="11.1" customHeight="1">
      <c r="A121" s="13">
        <v>11</v>
      </c>
      <c r="B121" s="64" t="s">
        <v>40</v>
      </c>
      <c r="C121" s="66">
        <v>347500</v>
      </c>
      <c r="D121" s="92">
        <v>310052</v>
      </c>
      <c r="E121" s="66">
        <v>385000</v>
      </c>
      <c r="F121" s="66">
        <v>400000</v>
      </c>
      <c r="G121" s="93">
        <v>390000</v>
      </c>
    </row>
    <row r="122" spans="1:7" ht="11.1" customHeight="1">
      <c r="A122" s="7"/>
      <c r="B122" s="4"/>
      <c r="D122" s="72"/>
      <c r="E122" s="44"/>
      <c r="F122" s="22"/>
      <c r="G122" s="78"/>
    </row>
    <row r="123" spans="1:7" ht="11.1" customHeight="1">
      <c r="A123" s="13">
        <v>12</v>
      </c>
      <c r="B123" s="10" t="s">
        <v>41</v>
      </c>
      <c r="C123" s="14">
        <f t="shared" ref="C123:G123" si="11">SUM(C124:C127)</f>
        <v>29000</v>
      </c>
      <c r="D123" s="76">
        <f t="shared" si="11"/>
        <v>0</v>
      </c>
      <c r="E123" s="14">
        <f t="shared" si="11"/>
        <v>33000</v>
      </c>
      <c r="F123" s="14">
        <f t="shared" si="11"/>
        <v>50500</v>
      </c>
      <c r="G123" s="76">
        <f t="shared" si="11"/>
        <v>68000</v>
      </c>
    </row>
    <row r="124" spans="1:7" ht="11.1" customHeight="1">
      <c r="A124" s="11">
        <v>121</v>
      </c>
      <c r="B124" s="58" t="s">
        <v>42</v>
      </c>
      <c r="C124" s="60">
        <v>0</v>
      </c>
      <c r="D124" s="75">
        <v>0</v>
      </c>
      <c r="E124" s="60">
        <v>14000</v>
      </c>
      <c r="F124" s="60">
        <v>14000</v>
      </c>
      <c r="G124" s="75">
        <v>14000</v>
      </c>
    </row>
    <row r="125" spans="1:7" ht="11.1" customHeight="1">
      <c r="A125" s="11">
        <v>122</v>
      </c>
      <c r="B125" s="58" t="s">
        <v>61</v>
      </c>
      <c r="C125" s="60">
        <v>20000</v>
      </c>
      <c r="D125" s="75">
        <v>0</v>
      </c>
      <c r="E125" s="60">
        <v>10000</v>
      </c>
      <c r="F125" s="60">
        <v>10000</v>
      </c>
      <c r="G125" s="75">
        <v>10000</v>
      </c>
    </row>
    <row r="126" spans="1:7" ht="11.1" customHeight="1">
      <c r="A126" s="11">
        <v>123</v>
      </c>
      <c r="B126" s="58" t="s">
        <v>46</v>
      </c>
      <c r="C126" s="60">
        <v>9000</v>
      </c>
      <c r="D126" s="75">
        <v>0</v>
      </c>
      <c r="E126" s="60">
        <v>9000</v>
      </c>
      <c r="F126" s="60">
        <v>9000</v>
      </c>
      <c r="G126" s="75">
        <v>9000</v>
      </c>
    </row>
    <row r="127" spans="1:7" ht="11.1" customHeight="1">
      <c r="A127" s="11">
        <v>124</v>
      </c>
      <c r="B127" s="58" t="s">
        <v>90</v>
      </c>
      <c r="C127" s="60">
        <v>0</v>
      </c>
      <c r="D127" s="75">
        <v>0</v>
      </c>
      <c r="E127" s="60">
        <v>0</v>
      </c>
      <c r="F127" s="60">
        <v>17500</v>
      </c>
      <c r="G127" s="75">
        <v>35000</v>
      </c>
    </row>
    <row r="128" spans="1:7" ht="11.1" customHeight="1">
      <c r="A128" s="7"/>
      <c r="B128" s="4"/>
      <c r="D128" s="72"/>
      <c r="E128" s="44"/>
      <c r="F128" s="22"/>
      <c r="G128" s="78"/>
    </row>
    <row r="129" spans="1:7" ht="11.1" customHeight="1">
      <c r="A129" s="13">
        <v>13</v>
      </c>
      <c r="B129" s="10" t="s">
        <v>43</v>
      </c>
      <c r="C129" s="14">
        <f>SUM(C130:C133)</f>
        <v>1000</v>
      </c>
      <c r="D129" s="76">
        <f t="shared" ref="D129:G129" si="12">SUM(D130:D133)</f>
        <v>8339</v>
      </c>
      <c r="E129" s="14">
        <f t="shared" si="12"/>
        <v>250</v>
      </c>
      <c r="F129" s="14">
        <f t="shared" si="12"/>
        <v>250</v>
      </c>
      <c r="G129" s="76">
        <f t="shared" si="12"/>
        <v>250</v>
      </c>
    </row>
    <row r="130" spans="1:7" ht="11.1" customHeight="1">
      <c r="A130" s="11">
        <v>131</v>
      </c>
      <c r="B130" s="58" t="s">
        <v>44</v>
      </c>
      <c r="C130" s="60">
        <v>0</v>
      </c>
      <c r="D130" s="75">
        <v>8061</v>
      </c>
      <c r="E130" s="60">
        <v>0</v>
      </c>
      <c r="F130" s="60">
        <v>0</v>
      </c>
      <c r="G130" s="75">
        <v>0</v>
      </c>
    </row>
    <row r="131" spans="1:7" ht="11.1" customHeight="1">
      <c r="A131" s="11">
        <v>132</v>
      </c>
      <c r="B131" s="58" t="s">
        <v>45</v>
      </c>
      <c r="C131" s="60">
        <v>0</v>
      </c>
      <c r="D131" s="75">
        <v>0</v>
      </c>
      <c r="E131" s="60">
        <v>0</v>
      </c>
      <c r="F131" s="60">
        <v>0</v>
      </c>
      <c r="G131" s="75">
        <v>0</v>
      </c>
    </row>
    <row r="132" spans="1:7" ht="11.1" customHeight="1">
      <c r="A132" s="11">
        <v>133</v>
      </c>
      <c r="B132" s="58" t="s">
        <v>47</v>
      </c>
      <c r="C132" s="60">
        <v>1000</v>
      </c>
      <c r="D132" s="74">
        <v>278</v>
      </c>
      <c r="E132" s="60">
        <v>250</v>
      </c>
      <c r="F132" s="60">
        <v>250</v>
      </c>
      <c r="G132" s="75">
        <v>250</v>
      </c>
    </row>
    <row r="133" spans="1:7" ht="11.1" customHeight="1">
      <c r="A133" s="11">
        <v>134</v>
      </c>
      <c r="B133" s="58" t="s">
        <v>30</v>
      </c>
      <c r="C133" s="60">
        <v>0</v>
      </c>
      <c r="D133" s="75">
        <v>0</v>
      </c>
      <c r="E133" s="60">
        <v>0</v>
      </c>
      <c r="F133" s="60">
        <v>0</v>
      </c>
      <c r="G133" s="75">
        <v>0</v>
      </c>
    </row>
    <row r="134" spans="1:7" ht="11.1" customHeight="1">
      <c r="A134" s="11"/>
      <c r="B134" s="7"/>
      <c r="C134" s="27"/>
      <c r="D134" s="72"/>
      <c r="E134" s="27"/>
      <c r="F134" s="22"/>
      <c r="G134" s="78"/>
    </row>
    <row r="135" spans="1:7" ht="11.1" customHeight="1">
      <c r="A135" s="11"/>
      <c r="B135" s="7"/>
      <c r="C135" s="19"/>
      <c r="D135" s="72"/>
      <c r="E135" s="44"/>
      <c r="F135" s="22"/>
      <c r="G135" s="78"/>
    </row>
    <row r="136" spans="1:7" ht="11.1" customHeight="1">
      <c r="A136" s="13">
        <v>14</v>
      </c>
      <c r="B136" s="80" t="s">
        <v>69</v>
      </c>
      <c r="C136" s="66">
        <f t="shared" ref="C136:G136" si="13">SUM(C137:C137)</f>
        <v>23300</v>
      </c>
      <c r="D136" s="93">
        <f t="shared" si="13"/>
        <v>23300</v>
      </c>
      <c r="E136" s="66">
        <f t="shared" si="13"/>
        <v>0</v>
      </c>
      <c r="F136" s="66">
        <f t="shared" si="13"/>
        <v>0</v>
      </c>
      <c r="G136" s="93">
        <f t="shared" si="13"/>
        <v>0</v>
      </c>
    </row>
    <row r="137" spans="1:7" ht="11.1" customHeight="1">
      <c r="A137" s="11">
        <v>141</v>
      </c>
      <c r="B137" s="58" t="s">
        <v>70</v>
      </c>
      <c r="C137" s="79">
        <v>23300</v>
      </c>
      <c r="D137" s="75">
        <v>23300</v>
      </c>
      <c r="E137" s="60">
        <v>0</v>
      </c>
      <c r="F137" s="60">
        <v>0</v>
      </c>
      <c r="G137" s="75">
        <v>0</v>
      </c>
    </row>
    <row r="138" spans="1:7" ht="11.1" customHeight="1">
      <c r="A138" s="11"/>
      <c r="B138" s="7"/>
      <c r="D138" s="72"/>
      <c r="E138" s="44"/>
      <c r="F138" s="22"/>
      <c r="G138" s="78"/>
    </row>
    <row r="139" spans="1:7" ht="11.1" customHeight="1">
      <c r="A139" s="11"/>
      <c r="B139" s="7"/>
      <c r="D139" s="72"/>
      <c r="E139" s="44"/>
      <c r="F139" s="22"/>
      <c r="G139" s="78"/>
    </row>
    <row r="140" spans="1:7" ht="11.1" customHeight="1">
      <c r="A140" s="35">
        <v>2</v>
      </c>
      <c r="B140" s="36" t="s">
        <v>31</v>
      </c>
      <c r="C140" s="37">
        <f t="shared" ref="C140:G140" si="14">C142+C146</f>
        <v>702449</v>
      </c>
      <c r="D140" s="71">
        <f t="shared" si="14"/>
        <v>173652</v>
      </c>
      <c r="E140" s="37">
        <f t="shared" si="14"/>
        <v>760011</v>
      </c>
      <c r="F140" s="37">
        <f t="shared" si="14"/>
        <v>760011</v>
      </c>
      <c r="G140" s="71">
        <f t="shared" si="14"/>
        <v>760011</v>
      </c>
    </row>
    <row r="141" spans="1:7" ht="11.1" customHeight="1">
      <c r="A141" s="7"/>
      <c r="B141" s="4"/>
      <c r="D141" s="72"/>
      <c r="E141" s="44"/>
      <c r="F141" s="22"/>
      <c r="G141" s="78"/>
    </row>
    <row r="142" spans="1:7" ht="11.1" customHeight="1">
      <c r="A142" s="11">
        <v>21</v>
      </c>
      <c r="B142" s="7" t="s">
        <v>78</v>
      </c>
      <c r="C142" s="81">
        <f>SUM(C143:C145)</f>
        <v>702449</v>
      </c>
      <c r="D142" s="94">
        <v>173652</v>
      </c>
      <c r="E142" s="81">
        <f t="shared" ref="E142:G142" si="15">SUM(E143:E145)</f>
        <v>760011</v>
      </c>
      <c r="F142" s="81">
        <f t="shared" si="15"/>
        <v>760011</v>
      </c>
      <c r="G142" s="97">
        <f t="shared" si="15"/>
        <v>760011</v>
      </c>
    </row>
    <row r="143" spans="1:7" ht="11.1" customHeight="1">
      <c r="A143" s="11"/>
      <c r="B143" s="82" t="s">
        <v>79</v>
      </c>
      <c r="C143" s="83">
        <v>265080</v>
      </c>
      <c r="D143" s="95"/>
      <c r="E143" s="84">
        <v>311510</v>
      </c>
      <c r="F143" s="84">
        <v>311510</v>
      </c>
      <c r="G143" s="98">
        <v>311510</v>
      </c>
    </row>
    <row r="144" spans="1:7" ht="11.1" customHeight="1">
      <c r="A144" s="11"/>
      <c r="B144" s="82" t="s">
        <v>80</v>
      </c>
      <c r="C144" s="83">
        <v>367767</v>
      </c>
      <c r="D144" s="95"/>
      <c r="E144" s="84">
        <v>373185</v>
      </c>
      <c r="F144" s="84">
        <v>373185</v>
      </c>
      <c r="G144" s="98">
        <v>373185</v>
      </c>
    </row>
    <row r="145" spans="1:7" ht="11.1" customHeight="1">
      <c r="A145" s="11"/>
      <c r="B145" s="82" t="s">
        <v>81</v>
      </c>
      <c r="C145" s="83">
        <v>69602</v>
      </c>
      <c r="D145" s="95"/>
      <c r="E145" s="84">
        <v>75316</v>
      </c>
      <c r="F145" s="84">
        <v>75316</v>
      </c>
      <c r="G145" s="98">
        <v>75316</v>
      </c>
    </row>
    <row r="146" spans="1:7" ht="11.1" customHeight="1">
      <c r="A146" s="11">
        <v>22</v>
      </c>
      <c r="B146" s="58" t="s">
        <v>63</v>
      </c>
      <c r="C146" s="85">
        <v>0</v>
      </c>
      <c r="D146" s="96">
        <v>0</v>
      </c>
      <c r="E146" s="63">
        <v>0</v>
      </c>
      <c r="F146" s="63">
        <v>0</v>
      </c>
      <c r="G146" s="99">
        <v>0</v>
      </c>
    </row>
    <row r="147" spans="1:7" ht="11.1" customHeight="1">
      <c r="A147" s="7"/>
      <c r="B147" s="4"/>
      <c r="D147" s="72"/>
      <c r="E147" s="44"/>
      <c r="F147" s="22"/>
      <c r="G147" s="78"/>
    </row>
    <row r="148" spans="1:7" ht="11.1" customHeight="1">
      <c r="A148" s="35">
        <v>3</v>
      </c>
      <c r="B148" s="36" t="s">
        <v>50</v>
      </c>
      <c r="C148" s="37">
        <f>C150+C151+C152+C153</f>
        <v>230004</v>
      </c>
      <c r="D148" s="71">
        <f t="shared" ref="D148:G148" si="16">D150+D151+D152+D153</f>
        <v>100785</v>
      </c>
      <c r="E148" s="37">
        <f t="shared" si="16"/>
        <v>258000</v>
      </c>
      <c r="F148" s="37">
        <f t="shared" si="16"/>
        <v>258000</v>
      </c>
      <c r="G148" s="71">
        <f t="shared" si="16"/>
        <v>308000</v>
      </c>
    </row>
    <row r="149" spans="1:7" ht="11.1" customHeight="1">
      <c r="A149" s="13"/>
      <c r="B149" s="5"/>
      <c r="D149" s="72"/>
      <c r="E149" s="44"/>
      <c r="F149" s="22"/>
      <c r="G149" s="78"/>
    </row>
    <row r="150" spans="1:7" ht="11.1" customHeight="1">
      <c r="A150" s="33">
        <v>31</v>
      </c>
      <c r="B150" s="86" t="s">
        <v>74</v>
      </c>
      <c r="C150" s="59">
        <v>100000</v>
      </c>
      <c r="D150" s="73">
        <v>5131</v>
      </c>
      <c r="E150" s="60">
        <v>100000</v>
      </c>
      <c r="F150" s="60">
        <v>125000</v>
      </c>
      <c r="G150" s="75">
        <v>150000</v>
      </c>
    </row>
    <row r="151" spans="1:7" ht="11.1" customHeight="1">
      <c r="A151" s="11">
        <v>32</v>
      </c>
      <c r="B151" s="58" t="s">
        <v>59</v>
      </c>
      <c r="C151" s="69">
        <v>55680</v>
      </c>
      <c r="D151" s="89">
        <v>55694</v>
      </c>
      <c r="E151" s="60">
        <v>75000</v>
      </c>
      <c r="F151" s="60">
        <v>100000</v>
      </c>
      <c r="G151" s="75">
        <v>125000</v>
      </c>
    </row>
    <row r="152" spans="1:7" ht="11.1" customHeight="1">
      <c r="A152" s="11">
        <v>33</v>
      </c>
      <c r="B152" s="70" t="s">
        <v>84</v>
      </c>
      <c r="C152" s="60">
        <v>0</v>
      </c>
      <c r="D152" s="75">
        <v>0</v>
      </c>
      <c r="E152" s="60">
        <v>13000</v>
      </c>
      <c r="F152" s="60">
        <v>13000</v>
      </c>
      <c r="G152" s="75">
        <v>13000</v>
      </c>
    </row>
    <row r="153" spans="1:7" ht="11.1" customHeight="1">
      <c r="A153" s="11">
        <v>34</v>
      </c>
      <c r="B153" s="70" t="s">
        <v>89</v>
      </c>
      <c r="C153" s="60">
        <v>74324</v>
      </c>
      <c r="D153" s="75">
        <v>39960</v>
      </c>
      <c r="E153" s="60">
        <v>70000</v>
      </c>
      <c r="F153" s="60">
        <v>20000</v>
      </c>
      <c r="G153" s="75">
        <v>20000</v>
      </c>
    </row>
    <row r="154" spans="1:7" ht="11.1" customHeight="1">
      <c r="A154" s="7"/>
      <c r="B154" s="4"/>
      <c r="D154" s="12"/>
      <c r="E154" s="44"/>
      <c r="F154" s="22"/>
      <c r="G154" s="27"/>
    </row>
    <row r="155" spans="1:7" ht="11.1" customHeight="1">
      <c r="A155" s="38"/>
      <c r="B155" s="39" t="s">
        <v>55</v>
      </c>
      <c r="C155" s="41">
        <f t="shared" ref="C155:G155" si="17">C119+C140+C148</f>
        <v>1333253</v>
      </c>
      <c r="D155" s="41">
        <f t="shared" si="17"/>
        <v>616128</v>
      </c>
      <c r="E155" s="41">
        <f t="shared" si="17"/>
        <v>1436261</v>
      </c>
      <c r="F155" s="41">
        <f t="shared" si="17"/>
        <v>1468761</v>
      </c>
      <c r="G155" s="41">
        <f t="shared" si="17"/>
        <v>1526261</v>
      </c>
    </row>
    <row r="156" spans="1:7" ht="11.1" customHeight="1">
      <c r="A156" s="28"/>
      <c r="B156" s="29"/>
      <c r="C156" s="30"/>
      <c r="D156" s="12"/>
      <c r="E156" s="44"/>
      <c r="F156" s="22"/>
      <c r="G156" s="27"/>
    </row>
    <row r="157" spans="1:7" ht="11.1" customHeight="1">
      <c r="A157" s="7"/>
      <c r="B157" s="21"/>
      <c r="C157" s="15"/>
      <c r="D157" s="12"/>
      <c r="E157" s="44"/>
      <c r="F157" s="22"/>
      <c r="G157" s="27"/>
    </row>
    <row r="158" spans="1:7" ht="11.1" customHeight="1">
      <c r="A158" s="55"/>
      <c r="B158" s="56" t="s">
        <v>60</v>
      </c>
      <c r="C158" s="57">
        <f t="shared" ref="C158:G158" si="18">C155-C100</f>
        <v>0</v>
      </c>
      <c r="D158" s="57">
        <f t="shared" si="18"/>
        <v>107567</v>
      </c>
      <c r="E158" s="57">
        <f t="shared" si="18"/>
        <v>0</v>
      </c>
      <c r="F158" s="57">
        <f t="shared" si="18"/>
        <v>0</v>
      </c>
      <c r="G158" s="57">
        <f t="shared" si="18"/>
        <v>0</v>
      </c>
    </row>
    <row r="159" spans="1:7" ht="11.1" customHeight="1">
      <c r="A159" s="7"/>
      <c r="B159" s="21"/>
      <c r="C159" s="15"/>
      <c r="E159" s="43"/>
      <c r="F159" s="22"/>
      <c r="G159" s="22"/>
    </row>
    <row r="160" spans="1:7" ht="11.1" customHeight="1">
      <c r="A160" s="7"/>
      <c r="B160" s="21"/>
      <c r="C160" s="15"/>
      <c r="E160" s="43"/>
      <c r="F160" s="22"/>
      <c r="G160" s="22"/>
    </row>
    <row r="161" spans="1:7" ht="11.1" customHeight="1">
      <c r="A161" s="7"/>
      <c r="B161" s="21"/>
      <c r="C161" s="15"/>
      <c r="E161" s="43"/>
      <c r="F161" s="22"/>
      <c r="G161" s="22"/>
    </row>
    <row r="162" spans="1:7" ht="11.1" customHeight="1">
      <c r="A162" s="7"/>
      <c r="B162" s="21"/>
      <c r="C162" s="15"/>
      <c r="E162" s="43"/>
      <c r="F162" s="22"/>
      <c r="G162" s="22"/>
    </row>
    <row r="163" spans="1:7" ht="11.1" customHeight="1">
      <c r="A163" s="7"/>
      <c r="B163" s="21"/>
      <c r="C163" s="15"/>
      <c r="E163" s="43"/>
      <c r="F163" s="22"/>
      <c r="G163" s="22"/>
    </row>
    <row r="164" spans="1:7" ht="11.1" customHeight="1">
      <c r="A164" s="7"/>
      <c r="B164" s="21"/>
      <c r="C164" s="15"/>
      <c r="E164" s="43"/>
      <c r="F164" s="22"/>
      <c r="G164" s="22"/>
    </row>
    <row r="165" spans="1:7" ht="11.1" customHeight="1">
      <c r="A165" s="7"/>
      <c r="B165" s="21"/>
      <c r="C165" s="15"/>
      <c r="E165" s="43"/>
      <c r="F165" s="22"/>
      <c r="G165" s="22"/>
    </row>
    <row r="166" spans="1:7" ht="11.1" customHeight="1">
      <c r="A166" s="18"/>
      <c r="B166" s="18"/>
      <c r="C166" s="18"/>
      <c r="E166" s="43"/>
      <c r="F166" s="22"/>
      <c r="G166" s="22"/>
    </row>
    <row r="167" spans="1:7" ht="11.1" customHeight="1">
      <c r="A167" s="18"/>
      <c r="B167" s="18"/>
      <c r="C167" s="18"/>
      <c r="E167" s="43"/>
      <c r="F167" s="22"/>
      <c r="G167" s="22"/>
    </row>
    <row r="168" spans="1:7" ht="11.1" customHeight="1">
      <c r="A168" s="18"/>
      <c r="B168" s="18"/>
      <c r="C168" s="18"/>
      <c r="E168" s="43"/>
      <c r="F168" s="22"/>
      <c r="G168" s="22"/>
    </row>
    <row r="169" spans="1:7" ht="11.1" customHeight="1">
      <c r="A169" s="18"/>
      <c r="B169" s="18"/>
      <c r="C169" s="18"/>
      <c r="E169" s="43"/>
      <c r="F169" s="22"/>
      <c r="G169" s="22"/>
    </row>
    <row r="170" spans="1:7" ht="11.1" customHeight="1">
      <c r="A170" s="18"/>
      <c r="B170" s="18"/>
      <c r="C170" s="18"/>
      <c r="E170" s="43"/>
      <c r="F170" s="22"/>
      <c r="G170" s="22"/>
    </row>
    <row r="171" spans="1:7" ht="11.1" customHeight="1">
      <c r="A171" s="18"/>
      <c r="B171" s="18"/>
      <c r="C171" s="18"/>
      <c r="E171" s="43"/>
      <c r="F171" s="22"/>
      <c r="G171" s="22"/>
    </row>
    <row r="172" spans="1:7" ht="11.1" customHeight="1">
      <c r="A172" s="18"/>
      <c r="B172" s="18"/>
      <c r="C172" s="18"/>
      <c r="E172" s="43"/>
      <c r="F172" s="22"/>
      <c r="G172" s="22"/>
    </row>
    <row r="173" spans="1:7" ht="11.1" customHeight="1">
      <c r="A173" s="18"/>
      <c r="B173" s="18"/>
      <c r="C173" s="18"/>
      <c r="E173" s="22"/>
      <c r="F173" s="22"/>
      <c r="G173" s="22"/>
    </row>
    <row r="174" spans="1:7" ht="11.1" customHeight="1">
      <c r="A174" s="18"/>
      <c r="B174" s="18"/>
      <c r="C174" s="18"/>
      <c r="E174" s="22"/>
      <c r="F174" s="22"/>
      <c r="G174" s="22"/>
    </row>
    <row r="175" spans="1:7" ht="11.1" customHeight="1">
      <c r="A175" s="18"/>
      <c r="B175" s="18"/>
      <c r="C175" s="18"/>
      <c r="E175" s="22"/>
      <c r="F175" s="22"/>
      <c r="G175" s="22"/>
    </row>
    <row r="176" spans="1:7" ht="11.1" customHeight="1">
      <c r="A176" s="18"/>
      <c r="B176" s="18"/>
      <c r="C176" s="18"/>
      <c r="E176" s="22"/>
      <c r="F176" s="22"/>
      <c r="G176" s="22"/>
    </row>
    <row r="177" spans="1:7" ht="11.1" customHeight="1">
      <c r="A177" s="18"/>
      <c r="B177" s="18"/>
      <c r="C177" s="18"/>
      <c r="E177" s="22"/>
      <c r="F177" s="22"/>
      <c r="G177" s="22"/>
    </row>
    <row r="178" spans="1:7" ht="11.1" customHeight="1">
      <c r="A178" s="18"/>
      <c r="B178" s="18"/>
      <c r="C178" s="18"/>
      <c r="E178" s="22"/>
      <c r="F178" s="22"/>
      <c r="G178" s="22"/>
    </row>
    <row r="179" spans="1:7" ht="11.1" customHeight="1">
      <c r="E179" s="22"/>
      <c r="F179" s="22"/>
      <c r="G179" s="22"/>
    </row>
    <row r="180" spans="1:7" ht="11.1" customHeight="1">
      <c r="E180" s="22"/>
      <c r="F180" s="22"/>
      <c r="G180" s="22"/>
    </row>
  </sheetData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"/>
    </sheetView>
  </sheetViews>
  <sheetFormatPr baseColWidth="10" defaultRowHeight="1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Triennal Budget</vt:lpstr>
      <vt:lpstr>Feuil4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</dc:creator>
  <cp:lastModifiedBy>Gaia</cp:lastModifiedBy>
  <cp:lastPrinted>2015-07-22T10:07:37Z</cp:lastPrinted>
  <dcterms:created xsi:type="dcterms:W3CDTF">2014-02-12T14:24:53Z</dcterms:created>
  <dcterms:modified xsi:type="dcterms:W3CDTF">2015-10-06T10:48:45Z</dcterms:modified>
</cp:coreProperties>
</file>