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45" windowWidth="11595" windowHeight="844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20" i="1" l="1"/>
  <c r="D62" i="1"/>
  <c r="D61" i="1"/>
  <c r="D57" i="1"/>
  <c r="D52" i="1"/>
  <c r="D63" i="1" s="1"/>
  <c r="D34" i="1"/>
  <c r="D30" i="1"/>
  <c r="D25" i="1"/>
  <c r="D35" i="1" s="1"/>
  <c r="F61" i="1"/>
  <c r="F62" i="1" s="1"/>
  <c r="F57" i="1"/>
  <c r="F52" i="1"/>
  <c r="F63" i="1" s="1"/>
  <c r="F34" i="1"/>
  <c r="F30" i="1"/>
  <c r="F35" i="1" s="1"/>
  <c r="F25" i="1"/>
  <c r="E13" i="1" l="1"/>
  <c r="G45" i="1"/>
  <c r="G28" i="1"/>
  <c r="G19" i="1"/>
  <c r="G33" i="1"/>
  <c r="G32" i="1"/>
  <c r="G13" i="1"/>
  <c r="G27" i="1"/>
  <c r="G24" i="1"/>
  <c r="G22" i="1"/>
  <c r="G15" i="1"/>
  <c r="G17" i="1"/>
  <c r="G18" i="1"/>
  <c r="B25" i="1"/>
  <c r="B52" i="1"/>
  <c r="B57" i="1"/>
  <c r="B30" i="1"/>
  <c r="B34" i="1"/>
  <c r="B61" i="1"/>
  <c r="G48" i="1" l="1"/>
  <c r="G43" i="1"/>
  <c r="G50" i="1"/>
  <c r="G42" i="1"/>
  <c r="G47" i="1"/>
  <c r="G54" i="1"/>
  <c r="G55" i="1"/>
  <c r="G46" i="1"/>
  <c r="G41" i="1"/>
  <c r="G51" i="1"/>
  <c r="G44" i="1"/>
  <c r="B35" i="1"/>
  <c r="C32" i="1" s="1"/>
  <c r="E33" i="1"/>
  <c r="E32" i="1"/>
  <c r="E15" i="1"/>
  <c r="E22" i="1"/>
  <c r="E20" i="1"/>
  <c r="E28" i="1"/>
  <c r="C22" i="1" l="1"/>
  <c r="B62" i="1"/>
  <c r="B63" i="1" s="1"/>
  <c r="C43" i="1" s="1"/>
  <c r="C24" i="1"/>
  <c r="E18" i="1"/>
  <c r="E14" i="1"/>
  <c r="E19" i="1"/>
  <c r="E27" i="1"/>
  <c r="C15" i="1"/>
  <c r="C20" i="1"/>
  <c r="C28" i="1"/>
  <c r="C33" i="1"/>
  <c r="C17" i="1"/>
  <c r="C14" i="1"/>
  <c r="C18" i="1"/>
  <c r="C19" i="1"/>
  <c r="C13" i="1"/>
  <c r="C27" i="1"/>
  <c r="E43" i="1"/>
  <c r="E17" i="1"/>
  <c r="E24" i="1"/>
  <c r="C47" i="1" l="1"/>
  <c r="C46" i="1"/>
  <c r="C59" i="1"/>
  <c r="C51" i="1"/>
  <c r="C48" i="1"/>
  <c r="C54" i="1"/>
  <c r="C45" i="1"/>
  <c r="C41" i="1"/>
  <c r="C50" i="1"/>
  <c r="C44" i="1"/>
  <c r="C55" i="1"/>
  <c r="C42" i="1"/>
  <c r="E46" i="1"/>
  <c r="E45" i="1"/>
  <c r="E48" i="1"/>
  <c r="E42" i="1"/>
  <c r="E54" i="1"/>
  <c r="E55" i="1"/>
  <c r="E51" i="1"/>
  <c r="E47" i="1"/>
  <c r="E44" i="1"/>
  <c r="E59" i="1"/>
  <c r="E50" i="1"/>
  <c r="E41" i="1"/>
</calcChain>
</file>

<file path=xl/sharedStrings.xml><?xml version="1.0" encoding="utf-8"?>
<sst xmlns="http://schemas.openxmlformats.org/spreadsheetml/2006/main" count="75" uniqueCount="50">
  <si>
    <t>%</t>
  </si>
  <si>
    <t>■ Income (in €)</t>
  </si>
  <si>
    <t>UNESCO contracts</t>
  </si>
  <si>
    <t>Other contracts</t>
  </si>
  <si>
    <t>Sale of publications</t>
  </si>
  <si>
    <t>Related income</t>
  </si>
  <si>
    <t>Transfers of charges</t>
  </si>
  <si>
    <t>Release of operating provisions</t>
  </si>
  <si>
    <t>Release of provisions for charges</t>
  </si>
  <si>
    <t>Total operating income</t>
  </si>
  <si>
    <t>Financial income</t>
  </si>
  <si>
    <t>Foreign exchange gains</t>
  </si>
  <si>
    <t>Release of provisions for foreign exchange losses</t>
  </si>
  <si>
    <t>Total financial income</t>
  </si>
  <si>
    <t>Exceptional income from previous years</t>
  </si>
  <si>
    <t>Total exceptional income</t>
  </si>
  <si>
    <t>■ Costs (in €)</t>
  </si>
  <si>
    <t>AMOUNT</t>
  </si>
  <si>
    <t>Property and equipment</t>
  </si>
  <si>
    <t>Travel and missions</t>
  </si>
  <si>
    <t>Staff costs</t>
  </si>
  <si>
    <t>Bad debts</t>
  </si>
  <si>
    <t>Depreciation and amortisation</t>
  </si>
  <si>
    <t>Operating provisions</t>
  </si>
  <si>
    <t>Total operating costs</t>
  </si>
  <si>
    <t>Financial charges</t>
  </si>
  <si>
    <t>Foreign exchange losses</t>
  </si>
  <si>
    <t>Provisions for foreign exchange losses</t>
  </si>
  <si>
    <t>Total financial charges</t>
  </si>
  <si>
    <t>Exceptional charges for previous years</t>
  </si>
  <si>
    <t>Exceptional charges</t>
  </si>
  <si>
    <t>Total exceptional charges</t>
  </si>
  <si>
    <t>Other external consumption</t>
  </si>
  <si>
    <t>Surplus or deficit for the year</t>
  </si>
  <si>
    <t>Exceptional income</t>
  </si>
  <si>
    <t>Provision for contingencies</t>
  </si>
  <si>
    <t>Total Income</t>
  </si>
  <si>
    <t>Total Costs</t>
  </si>
  <si>
    <t>-</t>
  </si>
  <si>
    <t>Provision for contingencies - staff</t>
  </si>
  <si>
    <t>Services delivery</t>
  </si>
  <si>
    <t>Release of provisions for charges - staff</t>
  </si>
  <si>
    <t>Advisory missions</t>
  </si>
  <si>
    <t>Membership fees</t>
  </si>
  <si>
    <t>Subventions</t>
  </si>
  <si>
    <t>External staff</t>
  </si>
  <si>
    <t>Direct operating costs</t>
  </si>
  <si>
    <t>Profit and Loss Account 2015, 2014 and 2013</t>
  </si>
  <si>
    <t>Ver. 2016/09/12</t>
  </si>
  <si>
    <t>AGA 2016/10 4-1 Summary Income Statements 2013-2014-2015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</si>
</sst>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color indexed="48"/>
      <name val="Arial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48"/>
      <name val="Arial"/>
      <family val="2"/>
    </font>
    <font>
      <b/>
      <sz val="10"/>
      <name val="Arial"/>
    </font>
    <font>
      <b/>
      <sz val="10"/>
      <color indexed="12"/>
      <name val="Arial"/>
    </font>
    <font>
      <sz val="9"/>
      <name val="Arial"/>
    </font>
    <font>
      <b/>
      <sz val="11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47"/>
      </left>
      <right style="thin">
        <color indexed="47"/>
      </right>
      <top/>
      <bottom/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/>
      <top/>
      <bottom/>
      <diagonal/>
    </border>
    <border>
      <left/>
      <right style="thin">
        <color indexed="47"/>
      </right>
      <top/>
      <bottom/>
      <diagonal/>
    </border>
    <border>
      <left/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/>
      <top style="thin">
        <color indexed="9"/>
      </top>
      <bottom/>
      <diagonal/>
    </border>
    <border>
      <left/>
      <right style="thin">
        <color indexed="47"/>
      </right>
      <top style="thin">
        <color indexed="9"/>
      </top>
      <bottom/>
      <diagonal/>
    </border>
    <border>
      <left style="thin">
        <color indexed="47"/>
      </left>
      <right/>
      <top style="thin">
        <color indexed="9"/>
      </top>
      <bottom style="thin">
        <color indexed="47"/>
      </bottom>
      <diagonal/>
    </border>
    <border>
      <left/>
      <right style="thin">
        <color indexed="47"/>
      </right>
      <top style="thin">
        <color indexed="9"/>
      </top>
      <bottom style="thin">
        <color indexed="47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2" fillId="2" borderId="1" xfId="0" applyFont="1" applyFill="1" applyBorder="1"/>
    <xf numFmtId="0" fontId="2" fillId="3" borderId="2" xfId="0" applyFont="1" applyFill="1" applyBorder="1"/>
    <xf numFmtId="0" fontId="4" fillId="4" borderId="0" xfId="0" applyFont="1" applyFill="1"/>
    <xf numFmtId="0" fontId="0" fillId="4" borderId="0" xfId="0" applyFill="1"/>
    <xf numFmtId="0" fontId="0" fillId="0" borderId="3" xfId="0" applyFill="1" applyBorder="1"/>
    <xf numFmtId="0" fontId="1" fillId="0" borderId="3" xfId="0" applyFont="1" applyFill="1" applyBorder="1" applyAlignment="1">
      <alignment horizontal="center"/>
    </xf>
    <xf numFmtId="0" fontId="2" fillId="0" borderId="0" xfId="0" applyFont="1" applyFill="1" applyBorder="1"/>
    <xf numFmtId="3" fontId="6" fillId="0" borderId="0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" fillId="4" borderId="4" xfId="0" applyFont="1" applyFill="1" applyBorder="1" applyAlignment="1">
      <alignment horizontal="center"/>
    </xf>
    <xf numFmtId="0" fontId="2" fillId="0" borderId="1" xfId="0" applyFont="1" applyBorder="1"/>
    <xf numFmtId="3" fontId="7" fillId="0" borderId="1" xfId="0" applyNumberFormat="1" applyFont="1" applyBorder="1" applyAlignment="1">
      <alignment horizontal="right" indent="1"/>
    </xf>
    <xf numFmtId="3" fontId="3" fillId="3" borderId="2" xfId="0" applyNumberFormat="1" applyFont="1" applyFill="1" applyBorder="1" applyAlignment="1">
      <alignment horizontal="right" indent="1"/>
    </xf>
    <xf numFmtId="3" fontId="0" fillId="3" borderId="2" xfId="0" applyNumberFormat="1" applyFill="1" applyBorder="1" applyAlignment="1">
      <alignment horizontal="right" indent="1"/>
    </xf>
    <xf numFmtId="3" fontId="3" fillId="0" borderId="1" xfId="0" applyNumberFormat="1" applyFont="1" applyFill="1" applyBorder="1" applyAlignment="1">
      <alignment horizontal="right" indent="1"/>
    </xf>
    <xf numFmtId="3" fontId="0" fillId="0" borderId="1" xfId="0" applyNumberFormat="1" applyFill="1" applyBorder="1" applyAlignment="1">
      <alignment horizontal="right" indent="1"/>
    </xf>
    <xf numFmtId="3" fontId="6" fillId="2" borderId="5" xfId="0" applyNumberFormat="1" applyFont="1" applyFill="1" applyBorder="1" applyAlignment="1">
      <alignment horizontal="right" indent="1"/>
    </xf>
    <xf numFmtId="3" fontId="6" fillId="2" borderId="6" xfId="0" applyNumberFormat="1" applyFont="1" applyFill="1" applyBorder="1" applyAlignment="1">
      <alignment horizontal="right" indent="1"/>
    </xf>
    <xf numFmtId="3" fontId="5" fillId="3" borderId="2" xfId="0" applyNumberFormat="1" applyFont="1" applyFill="1" applyBorder="1" applyAlignment="1">
      <alignment horizontal="right" indent="1"/>
    </xf>
    <xf numFmtId="3" fontId="6" fillId="3" borderId="7" xfId="0" applyNumberFormat="1" applyFont="1" applyFill="1" applyBorder="1" applyAlignment="1">
      <alignment horizontal="right" indent="1"/>
    </xf>
    <xf numFmtId="3" fontId="5" fillId="0" borderId="1" xfId="0" applyNumberFormat="1" applyFont="1" applyFill="1" applyBorder="1" applyAlignment="1">
      <alignment horizontal="right" indent="1"/>
    </xf>
    <xf numFmtId="3" fontId="6" fillId="0" borderId="6" xfId="0" applyNumberFormat="1" applyFont="1" applyFill="1" applyBorder="1" applyAlignment="1">
      <alignment horizontal="right" indent="1"/>
    </xf>
    <xf numFmtId="3" fontId="3" fillId="0" borderId="5" xfId="0" applyNumberFormat="1" applyFont="1" applyBorder="1" applyAlignment="1">
      <alignment horizontal="right" indent="1"/>
    </xf>
    <xf numFmtId="3" fontId="9" fillId="0" borderId="6" xfId="0" applyNumberFormat="1" applyFont="1" applyBorder="1" applyAlignment="1">
      <alignment horizontal="right" indent="1"/>
    </xf>
    <xf numFmtId="0" fontId="0" fillId="0" borderId="0" xfId="0" applyAlignment="1">
      <alignment horizontal="righ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8" fillId="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60960</xdr:rowOff>
    </xdr:from>
    <xdr:to>
      <xdr:col>0</xdr:col>
      <xdr:colOff>1074420</xdr:colOff>
      <xdr:row>1</xdr:row>
      <xdr:rowOff>144780</xdr:rowOff>
    </xdr:to>
    <xdr:pic>
      <xdr:nvPicPr>
        <xdr:cNvPr id="1026" name="Picture 1" descr="LOGO-PMS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0960"/>
          <a:ext cx="10058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zoomScaleNormal="100" workbookViewId="0">
      <selection activeCell="G3" sqref="G3"/>
    </sheetView>
  </sheetViews>
  <sheetFormatPr baseColWidth="10" defaultRowHeight="12.75" x14ac:dyDescent="0.2"/>
  <cols>
    <col min="1" max="1" width="45.28515625" customWidth="1"/>
    <col min="2" max="2" width="11.7109375" customWidth="1"/>
    <col min="3" max="3" width="6.7109375" customWidth="1"/>
    <col min="4" max="4" width="11.7109375" customWidth="1"/>
    <col min="5" max="5" width="6.7109375" customWidth="1"/>
    <col min="6" max="6" width="11.7109375" customWidth="1"/>
    <col min="7" max="7" width="6.7109375" customWidth="1"/>
  </cols>
  <sheetData>
    <row r="1" spans="1:7" x14ac:dyDescent="0.2">
      <c r="E1" s="27"/>
      <c r="G1" s="34" t="s">
        <v>49</v>
      </c>
    </row>
    <row r="2" spans="1:7" x14ac:dyDescent="0.2">
      <c r="E2" s="27"/>
      <c r="G2" s="27" t="s">
        <v>48</v>
      </c>
    </row>
    <row r="6" spans="1:7" ht="15" x14ac:dyDescent="0.25">
      <c r="A6" s="32" t="s">
        <v>47</v>
      </c>
      <c r="B6" s="33"/>
      <c r="C6" s="33"/>
      <c r="D6" s="33"/>
      <c r="E6" s="33"/>
      <c r="F6" s="33"/>
      <c r="G6" s="33"/>
    </row>
    <row r="10" spans="1:7" ht="15" x14ac:dyDescent="0.25">
      <c r="A10" s="5" t="s">
        <v>1</v>
      </c>
      <c r="B10" s="28">
        <v>2015</v>
      </c>
      <c r="C10" s="29"/>
      <c r="D10" s="30">
        <v>2014</v>
      </c>
      <c r="E10" s="31"/>
      <c r="F10" s="30">
        <v>2013</v>
      </c>
      <c r="G10" s="31"/>
    </row>
    <row r="11" spans="1:7" x14ac:dyDescent="0.2">
      <c r="A11" s="6"/>
      <c r="B11" s="12" t="s">
        <v>17</v>
      </c>
      <c r="C11" s="12" t="s">
        <v>0</v>
      </c>
      <c r="D11" s="12" t="s">
        <v>17</v>
      </c>
      <c r="E11" s="12" t="s">
        <v>0</v>
      </c>
      <c r="F11" s="12" t="s">
        <v>17</v>
      </c>
      <c r="G11" s="12" t="s">
        <v>0</v>
      </c>
    </row>
    <row r="12" spans="1:7" x14ac:dyDescent="0.2">
      <c r="A12" s="7"/>
      <c r="B12" s="8"/>
      <c r="C12" s="8"/>
      <c r="D12" s="8"/>
      <c r="E12" s="8"/>
      <c r="F12" s="8"/>
      <c r="G12" s="8"/>
    </row>
    <row r="13" spans="1:7" x14ac:dyDescent="0.2">
      <c r="A13" s="2" t="s">
        <v>2</v>
      </c>
      <c r="B13" s="14">
        <v>901216</v>
      </c>
      <c r="C13" s="14">
        <f>B13/B35*100</f>
        <v>51.32823401431834</v>
      </c>
      <c r="D13" s="14">
        <v>824509</v>
      </c>
      <c r="E13" s="14">
        <f>D13/D35*100</f>
        <v>50.039812927791729</v>
      </c>
      <c r="F13" s="14">
        <v>861940</v>
      </c>
      <c r="G13" s="14">
        <f>F13/F35*100</f>
        <v>53.972832943543459</v>
      </c>
    </row>
    <row r="14" spans="1:7" x14ac:dyDescent="0.2">
      <c r="A14" s="2" t="s">
        <v>42</v>
      </c>
      <c r="B14" s="14">
        <v>135325</v>
      </c>
      <c r="C14" s="14">
        <f>B14/B35*100</f>
        <v>7.7073568023510788</v>
      </c>
      <c r="D14" s="14">
        <v>87764</v>
      </c>
      <c r="E14" s="14">
        <f>D14/D35*100</f>
        <v>5.3264356626728313</v>
      </c>
      <c r="F14" s="14">
        <v>42759.57</v>
      </c>
      <c r="G14" s="14"/>
    </row>
    <row r="15" spans="1:7" x14ac:dyDescent="0.2">
      <c r="A15" s="2" t="s">
        <v>3</v>
      </c>
      <c r="B15" s="14">
        <v>11529</v>
      </c>
      <c r="C15" s="14">
        <f>B15/B35*100</f>
        <v>0.65662750101094103</v>
      </c>
      <c r="D15" s="14">
        <v>37247</v>
      </c>
      <c r="E15" s="14">
        <f>D15/D35*100</f>
        <v>2.2605367705160995</v>
      </c>
      <c r="F15" s="14">
        <v>112000</v>
      </c>
      <c r="G15" s="14">
        <f>F15/F35*100</f>
        <v>7.0131996306899174</v>
      </c>
    </row>
    <row r="16" spans="1:7" x14ac:dyDescent="0.2">
      <c r="A16" s="2" t="s">
        <v>40</v>
      </c>
      <c r="B16" s="14" t="s">
        <v>38</v>
      </c>
      <c r="C16" s="14"/>
      <c r="D16" s="14" t="s">
        <v>38</v>
      </c>
      <c r="E16" s="14"/>
      <c r="F16" s="14" t="s">
        <v>38</v>
      </c>
      <c r="G16" s="14" t="s">
        <v>38</v>
      </c>
    </row>
    <row r="17" spans="1:7" x14ac:dyDescent="0.2">
      <c r="A17" s="2" t="s">
        <v>43</v>
      </c>
      <c r="B17" s="14">
        <v>328982</v>
      </c>
      <c r="C17" s="14">
        <f>B17/B35*100</f>
        <v>18.736978795869668</v>
      </c>
      <c r="D17" s="14">
        <v>352637</v>
      </c>
      <c r="E17" s="14">
        <f>D17/D35*100</f>
        <v>21.401694234286943</v>
      </c>
      <c r="F17" s="14">
        <v>338404</v>
      </c>
      <c r="G17" s="14">
        <f>F17/F35*100</f>
        <v>21.190132212714204</v>
      </c>
    </row>
    <row r="18" spans="1:7" x14ac:dyDescent="0.2">
      <c r="A18" s="2" t="s">
        <v>44</v>
      </c>
      <c r="B18" s="14">
        <v>34415</v>
      </c>
      <c r="C18" s="14">
        <f>B18/B35*100</f>
        <v>1.9600863428997775</v>
      </c>
      <c r="D18" s="14">
        <v>100571</v>
      </c>
      <c r="E18" s="14">
        <f>D18/D35*100</f>
        <v>6.1036981111921662</v>
      </c>
      <c r="F18" s="14">
        <v>81432</v>
      </c>
      <c r="G18" s="14">
        <f>F18/F35*100</f>
        <v>5.0990970743423336</v>
      </c>
    </row>
    <row r="19" spans="1:7" x14ac:dyDescent="0.2">
      <c r="A19" s="2" t="s">
        <v>4</v>
      </c>
      <c r="B19" s="14">
        <v>462</v>
      </c>
      <c r="C19" s="14">
        <f>B19/B35*100</f>
        <v>2.6312941752715299E-2</v>
      </c>
      <c r="D19" s="14">
        <v>790</v>
      </c>
      <c r="E19" s="14">
        <f>D19/D35*100</f>
        <v>4.7945446578455134E-2</v>
      </c>
      <c r="F19" s="14">
        <v>1401</v>
      </c>
      <c r="G19" s="14">
        <f>F19/F35*100</f>
        <v>8.7727613237469415E-2</v>
      </c>
    </row>
    <row r="20" spans="1:7" x14ac:dyDescent="0.2">
      <c r="A20" s="2" t="s">
        <v>5</v>
      </c>
      <c r="B20" s="14">
        <v>181</v>
      </c>
      <c r="C20" s="14">
        <f>B20/B35*100</f>
        <v>1.030874990744907E-2</v>
      </c>
      <c r="D20" s="14">
        <v>37</v>
      </c>
      <c r="E20" s="14">
        <f>D20/D35*100</f>
        <v>2.2455462321554938E-3</v>
      </c>
      <c r="F20" s="14">
        <v>615</v>
      </c>
      <c r="G20" s="14">
        <f>F20/F35*100</f>
        <v>3.8509980114949098E-2</v>
      </c>
    </row>
    <row r="21" spans="1:7" x14ac:dyDescent="0.2">
      <c r="A21" s="2" t="s">
        <v>6</v>
      </c>
      <c r="B21" s="14" t="s">
        <v>38</v>
      </c>
      <c r="C21" s="14"/>
      <c r="D21" s="14" t="s">
        <v>38</v>
      </c>
      <c r="E21" s="14"/>
      <c r="F21" s="14" t="s">
        <v>38</v>
      </c>
      <c r="G21" s="14"/>
    </row>
    <row r="22" spans="1:7" x14ac:dyDescent="0.2">
      <c r="A22" s="2" t="s">
        <v>7</v>
      </c>
      <c r="B22" s="14">
        <v>22745</v>
      </c>
      <c r="C22" s="14">
        <f>B22/B35*100</f>
        <v>1.2954282687565142</v>
      </c>
      <c r="D22" s="14">
        <v>22105</v>
      </c>
      <c r="E22" s="14">
        <f>D22/D35*100</f>
        <v>1.3415621476161403</v>
      </c>
      <c r="F22" s="14">
        <v>35193</v>
      </c>
      <c r="G22" s="14">
        <f>F22/F35*100</f>
        <v>2.2037101303827704</v>
      </c>
    </row>
    <row r="23" spans="1:7" x14ac:dyDescent="0.2">
      <c r="A23" s="2" t="s">
        <v>41</v>
      </c>
      <c r="B23" s="14">
        <v>23300</v>
      </c>
      <c r="C23" s="14"/>
      <c r="D23" s="14" t="s">
        <v>38</v>
      </c>
      <c r="E23" s="14"/>
      <c r="F23" s="14" t="s">
        <v>38</v>
      </c>
      <c r="G23" s="14"/>
    </row>
    <row r="24" spans="1:7" x14ac:dyDescent="0.2">
      <c r="A24" s="2" t="s">
        <v>8</v>
      </c>
      <c r="B24" s="14">
        <v>269538</v>
      </c>
      <c r="C24" s="14">
        <f>B24/B35*100</f>
        <v>15.35138029035363</v>
      </c>
      <c r="D24" s="14">
        <v>198482</v>
      </c>
      <c r="E24" s="14">
        <f>D24/D35*100</f>
        <v>12.045959655423966</v>
      </c>
      <c r="F24" s="14">
        <v>119427</v>
      </c>
      <c r="G24" s="14">
        <f>F24/F35*100</f>
        <v>7.4782624312000427</v>
      </c>
    </row>
    <row r="25" spans="1:7" x14ac:dyDescent="0.2">
      <c r="A25" s="4" t="s">
        <v>9</v>
      </c>
      <c r="B25" s="15">
        <f>SUM(B13:B24)</f>
        <v>1727693</v>
      </c>
      <c r="C25" s="16"/>
      <c r="D25" s="15">
        <f>SUM(D13:D24)</f>
        <v>1624142</v>
      </c>
      <c r="E25" s="16"/>
      <c r="F25" s="15">
        <f>SUM(F13:F24)</f>
        <v>1593171.5699999998</v>
      </c>
      <c r="G25" s="16"/>
    </row>
    <row r="26" spans="1:7" x14ac:dyDescent="0.2">
      <c r="A26" s="11"/>
      <c r="B26" s="17"/>
      <c r="C26" s="18"/>
      <c r="D26" s="17"/>
      <c r="E26" s="18"/>
      <c r="F26" s="17"/>
      <c r="G26" s="18"/>
    </row>
    <row r="27" spans="1:7" x14ac:dyDescent="0.2">
      <c r="A27" s="2" t="s">
        <v>10</v>
      </c>
      <c r="B27" s="14">
        <v>750</v>
      </c>
      <c r="C27" s="14">
        <f>B27/B35*100</f>
        <v>4.2715814533628736E-2</v>
      </c>
      <c r="D27" s="14">
        <v>947</v>
      </c>
      <c r="E27" s="14">
        <f>D27/D35*100</f>
        <v>5.7473845455439258E-2</v>
      </c>
      <c r="F27" s="14">
        <v>1291.26</v>
      </c>
      <c r="G27" s="14">
        <f>F27/F35*100</f>
        <v>8.0855929956470202E-2</v>
      </c>
    </row>
    <row r="28" spans="1:7" x14ac:dyDescent="0.2">
      <c r="A28" s="2" t="s">
        <v>11</v>
      </c>
      <c r="B28" s="14">
        <v>25162</v>
      </c>
      <c r="C28" s="14">
        <f>B28/B35*100</f>
        <v>1.433087100393555</v>
      </c>
      <c r="D28" s="14">
        <v>22617</v>
      </c>
      <c r="E28" s="14">
        <f>D28/D35*100</f>
        <v>1.3726356522340757</v>
      </c>
      <c r="F28" s="14">
        <v>2280.79</v>
      </c>
      <c r="G28" s="14">
        <f>F28/F35*100</f>
        <v>0.14281817487215406</v>
      </c>
    </row>
    <row r="29" spans="1:7" x14ac:dyDescent="0.2">
      <c r="A29" s="2" t="s">
        <v>12</v>
      </c>
      <c r="B29" s="14" t="s">
        <v>38</v>
      </c>
      <c r="C29" s="14"/>
      <c r="D29" s="14" t="s">
        <v>38</v>
      </c>
      <c r="E29" s="14"/>
      <c r="F29" s="14" t="s">
        <v>38</v>
      </c>
      <c r="G29" s="14"/>
    </row>
    <row r="30" spans="1:7" x14ac:dyDescent="0.2">
      <c r="A30" s="4" t="s">
        <v>13</v>
      </c>
      <c r="B30" s="15">
        <f>SUM(B27:B29)</f>
        <v>25912</v>
      </c>
      <c r="C30" s="16"/>
      <c r="D30" s="15">
        <f>SUM(D27:D29)</f>
        <v>23564</v>
      </c>
      <c r="E30" s="16"/>
      <c r="F30" s="15">
        <f>SUM(F27:F29)</f>
        <v>3572.05</v>
      </c>
      <c r="G30" s="16"/>
    </row>
    <row r="31" spans="1:7" x14ac:dyDescent="0.2">
      <c r="A31" s="11"/>
      <c r="B31" s="17"/>
      <c r="C31" s="18"/>
      <c r="D31" s="17"/>
      <c r="E31" s="18"/>
      <c r="F31" s="17"/>
      <c r="G31" s="18"/>
    </row>
    <row r="32" spans="1:7" x14ac:dyDescent="0.2">
      <c r="A32" s="2" t="s">
        <v>14</v>
      </c>
      <c r="B32" s="14">
        <v>2185</v>
      </c>
      <c r="C32" s="14">
        <f>B32/B35*100</f>
        <v>0.12444540634130505</v>
      </c>
      <c r="D32" s="14">
        <v>0</v>
      </c>
      <c r="E32" s="14">
        <f>D32/D35*100</f>
        <v>0</v>
      </c>
      <c r="F32" s="14">
        <v>245</v>
      </c>
      <c r="G32" s="14">
        <f>F32/F35*100</f>
        <v>1.5341374192134194E-2</v>
      </c>
    </row>
    <row r="33" spans="1:7" x14ac:dyDescent="0.2">
      <c r="A33" s="2" t="s">
        <v>34</v>
      </c>
      <c r="B33" s="14">
        <v>0</v>
      </c>
      <c r="C33" s="14">
        <f>B33/B35*100</f>
        <v>0</v>
      </c>
      <c r="D33" s="14">
        <v>0</v>
      </c>
      <c r="E33" s="14">
        <f>D33/D35*100</f>
        <v>0</v>
      </c>
      <c r="F33" s="14">
        <v>0</v>
      </c>
      <c r="G33" s="14">
        <f>F33/F35*100</f>
        <v>0</v>
      </c>
    </row>
    <row r="34" spans="1:7" x14ac:dyDescent="0.2">
      <c r="A34" s="4" t="s">
        <v>15</v>
      </c>
      <c r="B34" s="15">
        <f>SUM(B32:B33)</f>
        <v>2185</v>
      </c>
      <c r="C34" s="16"/>
      <c r="D34" s="15">
        <f>SUM(D32:D33)</f>
        <v>0</v>
      </c>
      <c r="E34" s="16"/>
      <c r="F34" s="15">
        <f>SUM(F32:F33)</f>
        <v>245</v>
      </c>
      <c r="G34" s="16"/>
    </row>
    <row r="35" spans="1:7" x14ac:dyDescent="0.2">
      <c r="A35" s="3" t="s">
        <v>36</v>
      </c>
      <c r="B35" s="19">
        <f>B25+B30+B34</f>
        <v>1755790</v>
      </c>
      <c r="C35" s="20"/>
      <c r="D35" s="19">
        <f>D25+D30+D34</f>
        <v>1647706</v>
      </c>
      <c r="E35" s="20"/>
      <c r="F35" s="19">
        <f>F25+F30+F34</f>
        <v>1596988.6199999999</v>
      </c>
      <c r="G35" s="20"/>
    </row>
    <row r="36" spans="1:7" x14ac:dyDescent="0.2">
      <c r="A36" s="9"/>
      <c r="B36" s="10"/>
      <c r="C36" s="10"/>
      <c r="D36" s="10"/>
      <c r="E36" s="10"/>
      <c r="F36" s="10"/>
      <c r="G36" s="10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ht="15" x14ac:dyDescent="0.25">
      <c r="A38" s="5" t="s">
        <v>16</v>
      </c>
      <c r="B38" s="28">
        <v>2015</v>
      </c>
      <c r="C38" s="29"/>
      <c r="D38" s="28">
        <v>2014</v>
      </c>
      <c r="E38" s="29"/>
      <c r="F38" s="28">
        <v>2013</v>
      </c>
      <c r="G38" s="29"/>
    </row>
    <row r="39" spans="1:7" x14ac:dyDescent="0.2">
      <c r="A39" s="6"/>
      <c r="B39" s="12" t="s">
        <v>17</v>
      </c>
      <c r="C39" s="12" t="s">
        <v>0</v>
      </c>
      <c r="D39" s="12" t="s">
        <v>17</v>
      </c>
      <c r="E39" s="12" t="s">
        <v>0</v>
      </c>
      <c r="F39" s="12" t="s">
        <v>17</v>
      </c>
      <c r="G39" s="12" t="s">
        <v>0</v>
      </c>
    </row>
    <row r="40" spans="1:7" x14ac:dyDescent="0.2">
      <c r="A40" s="7"/>
      <c r="B40" s="8"/>
      <c r="C40" s="8"/>
      <c r="D40" s="8"/>
      <c r="E40" s="8"/>
      <c r="F40" s="8"/>
      <c r="G40" s="8"/>
    </row>
    <row r="41" spans="1:7" x14ac:dyDescent="0.2">
      <c r="A41" s="2" t="s">
        <v>46</v>
      </c>
      <c r="B41" s="14">
        <v>46457</v>
      </c>
      <c r="C41" s="14">
        <f>B41/B63*100</f>
        <v>2.6459314610517204</v>
      </c>
      <c r="D41" s="14">
        <v>35101</v>
      </c>
      <c r="E41" s="14">
        <f>D41/D63*100</f>
        <v>2.130295089051081</v>
      </c>
      <c r="F41" s="14">
        <v>68507.87</v>
      </c>
      <c r="G41" s="14">
        <f>F41/F63*100</f>
        <v>4.2898157909227939</v>
      </c>
    </row>
    <row r="42" spans="1:7" x14ac:dyDescent="0.2">
      <c r="A42" s="2" t="s">
        <v>18</v>
      </c>
      <c r="B42" s="14">
        <v>4074</v>
      </c>
      <c r="C42" s="14">
        <f>B42/B63*100</f>
        <v>0.23203230454667129</v>
      </c>
      <c r="D42" s="14">
        <v>56635</v>
      </c>
      <c r="E42" s="14">
        <f>D42/D63*100</f>
        <v>3.4372029961655781</v>
      </c>
      <c r="F42" s="14">
        <v>117152</v>
      </c>
      <c r="G42" s="14">
        <f>F42/F63*100</f>
        <v>7.3358068137016534</v>
      </c>
    </row>
    <row r="43" spans="1:7" x14ac:dyDescent="0.2">
      <c r="A43" s="2" t="s">
        <v>45</v>
      </c>
      <c r="B43" s="14">
        <v>147101</v>
      </c>
      <c r="C43" s="14">
        <f>B43/B63*100</f>
        <v>8.3780520449484275</v>
      </c>
      <c r="D43" s="14">
        <v>99727</v>
      </c>
      <c r="E43" s="14">
        <f>D43/D63*100</f>
        <v>6.0524753809235392</v>
      </c>
      <c r="F43" s="14">
        <v>51288</v>
      </c>
      <c r="G43" s="14">
        <f>F43/F63*100</f>
        <v>3.2115444880252184</v>
      </c>
    </row>
    <row r="44" spans="1:7" x14ac:dyDescent="0.2">
      <c r="A44" s="2" t="s">
        <v>19</v>
      </c>
      <c r="B44" s="14">
        <v>675013</v>
      </c>
      <c r="C44" s="14">
        <f>B44/B63*100</f>
        <v>38.444973487717782</v>
      </c>
      <c r="D44" s="14">
        <v>404073</v>
      </c>
      <c r="E44" s="14">
        <f>D44/D63*100</f>
        <v>24.523367639615319</v>
      </c>
      <c r="F44" s="14">
        <v>412828</v>
      </c>
      <c r="G44" s="14">
        <f>F44/F63*100</f>
        <v>25.850403367307656</v>
      </c>
    </row>
    <row r="45" spans="1:7" x14ac:dyDescent="0.2">
      <c r="A45" s="2" t="s">
        <v>32</v>
      </c>
      <c r="B45" s="14">
        <v>88535</v>
      </c>
      <c r="C45" s="14">
        <f>B45/B63*100</f>
        <v>5.0424595196464272</v>
      </c>
      <c r="D45" s="14">
        <v>123270</v>
      </c>
      <c r="E45" s="14">
        <f>D45/D63*100</f>
        <v>7.4813103794002096</v>
      </c>
      <c r="F45" s="14">
        <v>90932</v>
      </c>
      <c r="G45" s="14">
        <f>F45/F63*100</f>
        <v>5.6939666858740674</v>
      </c>
    </row>
    <row r="46" spans="1:7" x14ac:dyDescent="0.2">
      <c r="A46" s="2" t="s">
        <v>20</v>
      </c>
      <c r="B46" s="14">
        <v>588068</v>
      </c>
      <c r="C46" s="14">
        <f>B46/B63*100</f>
        <v>33.493071494882649</v>
      </c>
      <c r="D46" s="14">
        <v>585147</v>
      </c>
      <c r="E46" s="14">
        <f>D46/D63*100</f>
        <v>35.512828138029477</v>
      </c>
      <c r="F46" s="14">
        <v>747343</v>
      </c>
      <c r="G46" s="14">
        <f>F46/F63*100</f>
        <v>46.79701474641692</v>
      </c>
    </row>
    <row r="47" spans="1:7" ht="13.15" customHeight="1" x14ac:dyDescent="0.2">
      <c r="A47" s="2" t="s">
        <v>21</v>
      </c>
      <c r="B47" s="14">
        <v>50261</v>
      </c>
      <c r="C47" s="14">
        <f>B47/B63*100</f>
        <v>2.8625860723662853</v>
      </c>
      <c r="D47" s="14">
        <v>55576</v>
      </c>
      <c r="E47" s="14">
        <f>D47/D63*100</f>
        <v>3.3729318215749657</v>
      </c>
      <c r="F47" s="14">
        <v>43545</v>
      </c>
      <c r="G47" s="14">
        <f>F47/F63*100</f>
        <v>2.7266944456999327</v>
      </c>
    </row>
    <row r="48" spans="1:7" ht="13.15" customHeight="1" x14ac:dyDescent="0.2">
      <c r="A48" s="2" t="s">
        <v>22</v>
      </c>
      <c r="B48" s="14">
        <v>3119</v>
      </c>
      <c r="C48" s="14">
        <f>B48/B63*100</f>
        <v>0.17764083404051739</v>
      </c>
      <c r="D48" s="14">
        <v>3032</v>
      </c>
      <c r="E48" s="14">
        <f>D48/D63*100</f>
        <v>0.18401341015933667</v>
      </c>
      <c r="F48" s="14">
        <v>2503</v>
      </c>
      <c r="G48" s="14">
        <f>F48/F63*100</f>
        <v>0.15673248817515056</v>
      </c>
    </row>
    <row r="49" spans="1:7" ht="13.15" customHeight="1" x14ac:dyDescent="0.2">
      <c r="A49" s="2" t="s">
        <v>39</v>
      </c>
      <c r="B49" s="14">
        <v>95000</v>
      </c>
      <c r="C49" s="14"/>
      <c r="D49" s="14">
        <v>40800</v>
      </c>
      <c r="E49" s="14"/>
      <c r="F49" s="14" t="s">
        <v>38</v>
      </c>
      <c r="G49" s="14"/>
    </row>
    <row r="50" spans="1:7" ht="13.15" customHeight="1" x14ac:dyDescent="0.2">
      <c r="A50" s="2" t="s">
        <v>35</v>
      </c>
      <c r="B50" s="14">
        <v>0</v>
      </c>
      <c r="C50" s="14">
        <f>B50/B63*100</f>
        <v>0</v>
      </c>
      <c r="D50" s="14">
        <v>252038</v>
      </c>
      <c r="E50" s="14">
        <f>D50/D63*100</f>
        <v>15.296296790810981</v>
      </c>
      <c r="F50" s="14">
        <v>188482</v>
      </c>
      <c r="G50" s="14">
        <f>F50/F63*100</f>
        <v>11.802338328497294</v>
      </c>
    </row>
    <row r="51" spans="1:7" x14ac:dyDescent="0.2">
      <c r="A51" s="2" t="s">
        <v>23</v>
      </c>
      <c r="B51" s="14">
        <v>14980</v>
      </c>
      <c r="C51" s="14">
        <f>B51/B63*100</f>
        <v>0.85317720228501126</v>
      </c>
      <c r="D51" s="14">
        <v>22745</v>
      </c>
      <c r="E51" s="14">
        <f>D51/D63*100</f>
        <v>1.3804040283885595</v>
      </c>
      <c r="F51" s="14">
        <v>22105</v>
      </c>
      <c r="G51" s="14">
        <f>F51/F63*100</f>
        <v>1.384167659253577</v>
      </c>
    </row>
    <row r="52" spans="1:7" x14ac:dyDescent="0.2">
      <c r="A52" s="4" t="s">
        <v>24</v>
      </c>
      <c r="B52" s="21">
        <f>SUM(B41:B51)</f>
        <v>1712608</v>
      </c>
      <c r="C52" s="22"/>
      <c r="D52" s="21">
        <f>SUM(D41:D51)</f>
        <v>1678144</v>
      </c>
      <c r="E52" s="22"/>
      <c r="F52" s="21">
        <f>SUM(F41:F51)</f>
        <v>1744685.87</v>
      </c>
      <c r="G52" s="22"/>
    </row>
    <row r="53" spans="1:7" x14ac:dyDescent="0.2">
      <c r="A53" s="11"/>
      <c r="B53" s="23"/>
      <c r="C53" s="24"/>
      <c r="D53" s="23"/>
      <c r="E53" s="24"/>
      <c r="F53" s="23"/>
      <c r="G53" s="24"/>
    </row>
    <row r="54" spans="1:7" x14ac:dyDescent="0.2">
      <c r="A54" s="2" t="s">
        <v>25</v>
      </c>
      <c r="B54" s="14">
        <v>966</v>
      </c>
      <c r="C54" s="14">
        <f>B54/B63*100</f>
        <v>5.5017969119313816E-2</v>
      </c>
      <c r="D54" s="14">
        <v>828</v>
      </c>
      <c r="E54" s="14">
        <f>D54/D63*100</f>
        <v>5.0251683249317537E-2</v>
      </c>
      <c r="F54" s="14">
        <v>945</v>
      </c>
      <c r="G54" s="14">
        <f>F54/F63*100</f>
        <v>5.9173871883946176E-2</v>
      </c>
    </row>
    <row r="55" spans="1:7" x14ac:dyDescent="0.2">
      <c r="A55" s="2" t="s">
        <v>26</v>
      </c>
      <c r="B55" s="14">
        <v>13907</v>
      </c>
      <c r="C55" s="14">
        <f>B55/B63*100</f>
        <v>0.79206511029223314</v>
      </c>
      <c r="D55" s="14">
        <v>2278</v>
      </c>
      <c r="E55" s="14">
        <f>D55/D63*100</f>
        <v>0.13825281937433012</v>
      </c>
      <c r="F55" s="14">
        <v>3774</v>
      </c>
      <c r="G55" s="14">
        <f>F55/F63*100</f>
        <v>0.23631978041271204</v>
      </c>
    </row>
    <row r="56" spans="1:7" x14ac:dyDescent="0.2">
      <c r="A56" s="2" t="s">
        <v>27</v>
      </c>
      <c r="B56" s="14" t="s">
        <v>38</v>
      </c>
      <c r="C56" s="14"/>
      <c r="D56" s="14" t="s">
        <v>38</v>
      </c>
      <c r="E56" s="14"/>
      <c r="F56" s="14" t="s">
        <v>38</v>
      </c>
      <c r="G56" s="14"/>
    </row>
    <row r="57" spans="1:7" x14ac:dyDescent="0.2">
      <c r="A57" s="4" t="s">
        <v>28</v>
      </c>
      <c r="B57" s="15">
        <f>SUM(B54:B56)</f>
        <v>14873</v>
      </c>
      <c r="C57" s="16"/>
      <c r="D57" s="15">
        <f>SUM(D54:D56)</f>
        <v>3106</v>
      </c>
      <c r="E57" s="16"/>
      <c r="F57" s="15">
        <f>SUM(F54:F56)</f>
        <v>4719</v>
      </c>
      <c r="G57" s="16"/>
    </row>
    <row r="58" spans="1:7" x14ac:dyDescent="0.2">
      <c r="A58" s="11"/>
      <c r="B58" s="17"/>
      <c r="C58" s="18"/>
      <c r="D58" s="17"/>
      <c r="E58" s="18"/>
      <c r="F58" s="17"/>
      <c r="G58" s="18"/>
    </row>
    <row r="59" spans="1:7" x14ac:dyDescent="0.2">
      <c r="A59" s="2" t="s">
        <v>29</v>
      </c>
      <c r="B59" s="14">
        <v>3727</v>
      </c>
      <c r="C59" s="14">
        <f>B59/B63*100</f>
        <v>0.21226912102244574</v>
      </c>
      <c r="D59" s="14">
        <v>0</v>
      </c>
      <c r="E59" s="14">
        <f>D59/D63*100</f>
        <v>0</v>
      </c>
      <c r="F59" s="14">
        <v>55</v>
      </c>
      <c r="G59" s="14"/>
    </row>
    <row r="60" spans="1:7" x14ac:dyDescent="0.2">
      <c r="A60" s="2" t="s">
        <v>30</v>
      </c>
      <c r="B60" s="14"/>
      <c r="C60" s="14"/>
      <c r="D60" s="14">
        <v>0</v>
      </c>
      <c r="E60" s="14"/>
      <c r="F60" s="14">
        <v>0</v>
      </c>
      <c r="G60" s="14"/>
    </row>
    <row r="61" spans="1:7" x14ac:dyDescent="0.2">
      <c r="A61" s="4" t="s">
        <v>31</v>
      </c>
      <c r="B61" s="15">
        <f>SUM(B59:B60)</f>
        <v>3727</v>
      </c>
      <c r="C61" s="16"/>
      <c r="D61" s="15">
        <f>SUM(D59:D60)</f>
        <v>0</v>
      </c>
      <c r="E61" s="16"/>
      <c r="F61" s="15">
        <f>SUM(F59:F60)</f>
        <v>55</v>
      </c>
      <c r="G61" s="16"/>
    </row>
    <row r="62" spans="1:7" x14ac:dyDescent="0.2">
      <c r="A62" s="13" t="s">
        <v>33</v>
      </c>
      <c r="B62" s="25">
        <f>B35-B52-B57-B61</f>
        <v>24582</v>
      </c>
      <c r="C62" s="26"/>
      <c r="D62" s="25">
        <f>D35-D52-D57-D61</f>
        <v>-33544</v>
      </c>
      <c r="E62" s="26"/>
      <c r="F62" s="25">
        <f>F35-F52-F57-F61</f>
        <v>-152471.25000000023</v>
      </c>
      <c r="G62" s="26"/>
    </row>
    <row r="63" spans="1:7" x14ac:dyDescent="0.2">
      <c r="A63" s="3" t="s">
        <v>37</v>
      </c>
      <c r="B63" s="19">
        <f>B52+B57+B61+B62</f>
        <v>1755790</v>
      </c>
      <c r="C63" s="20"/>
      <c r="D63" s="19">
        <f>D52+D57+D61+D62</f>
        <v>1647706</v>
      </c>
      <c r="E63" s="20"/>
      <c r="F63" s="19">
        <f>F52+F57+F61+F62</f>
        <v>1596988.6199999999</v>
      </c>
      <c r="G63" s="20"/>
    </row>
    <row r="64" spans="1:7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</sheetData>
  <mergeCells count="7">
    <mergeCell ref="B10:C10"/>
    <mergeCell ref="D10:E10"/>
    <mergeCell ref="B38:C38"/>
    <mergeCell ref="D38:E38"/>
    <mergeCell ref="A6:G6"/>
    <mergeCell ref="F10:G10"/>
    <mergeCell ref="F38:G38"/>
  </mergeCells>
  <phoneticPr fontId="0" type="noConversion"/>
  <pageMargins left="0.59055118110236227" right="0.59055118110236227" top="0.39370078740157483" bottom="0.59055118110236227" header="0.31496062992125984" footer="0.51181102362204722"/>
  <pageSetup paperSize="9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ICOMOS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Verrier</dc:creator>
  <cp:lastModifiedBy>Gaia</cp:lastModifiedBy>
  <cp:lastPrinted>2015-09-14T13:51:29Z</cp:lastPrinted>
  <dcterms:created xsi:type="dcterms:W3CDTF">2006-02-16T13:18:22Z</dcterms:created>
  <dcterms:modified xsi:type="dcterms:W3CDTF">2016-09-23T11:25:33Z</dcterms:modified>
</cp:coreProperties>
</file>